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sp &amp; VPD\Health care workers - immunisation\Returns\2025-2026 Season\HCW Surveys\Qualtric downloads\Hospital HCW survey returns\"/>
    </mc:Choice>
  </mc:AlternateContent>
  <xr:revisionPtr revIDLastSave="0" documentId="8_{00EF6B74-BBC0-416C-87F3-2297173584C0}" xr6:coauthVersionLast="47" xr6:coauthVersionMax="47" xr10:uidLastSave="{00000000-0000-0000-0000-000000000000}"/>
  <bookViews>
    <workbookView xWindow="28680" yWindow="-120" windowWidth="29040" windowHeight="15720" xr2:uid="{860F6B06-5D00-4E36-8441-3CF7B88B2B12}"/>
  </bookViews>
  <sheets>
    <sheet name="Hosp HCW Vacc Uptake 2025-26" sheetId="1" r:id="rId1"/>
  </sheets>
  <definedNames>
    <definedName name="_xlnm._FilterDatabase" localSheetId="0" hidden="1">'Hosp HCW Vacc Uptake 2025-26'!$A$1:$AF$60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60" i="1" l="1"/>
  <c r="AC60" i="1"/>
  <c r="AB60" i="1"/>
  <c r="AA60" i="1"/>
  <c r="Z60" i="1"/>
  <c r="V60" i="1"/>
  <c r="X60" i="1"/>
  <c r="AC59" i="1"/>
  <c r="Z59" i="1"/>
  <c r="AB59" i="1"/>
  <c r="AA59" i="1"/>
  <c r="Y59" i="1"/>
  <c r="X59" i="1"/>
  <c r="AC58" i="1"/>
  <c r="AB58" i="1"/>
  <c r="AA58" i="1"/>
  <c r="Z58" i="1"/>
  <c r="X58" i="1"/>
  <c r="AC57" i="1"/>
  <c r="AB57" i="1"/>
  <c r="AA57" i="1"/>
  <c r="Z57" i="1"/>
  <c r="Z56" i="1"/>
  <c r="AC56" i="1"/>
  <c r="AB56" i="1"/>
  <c r="AA56" i="1"/>
  <c r="Y56" i="1"/>
  <c r="AB55" i="1"/>
  <c r="AC55" i="1"/>
  <c r="AA55" i="1"/>
  <c r="Z55" i="1"/>
  <c r="Y55" i="1"/>
  <c r="V55" i="1"/>
  <c r="X55" i="1"/>
  <c r="AC54" i="1"/>
  <c r="Z54" i="1"/>
  <c r="Y54" i="1"/>
  <c r="AB54" i="1"/>
  <c r="X54" i="1"/>
  <c r="AC53" i="1"/>
  <c r="Z53" i="1"/>
  <c r="X53" i="1"/>
  <c r="AB53" i="1"/>
  <c r="Y53" i="1"/>
  <c r="V53" i="1"/>
  <c r="X52" i="1"/>
  <c r="AC52" i="1"/>
  <c r="AB52" i="1"/>
  <c r="AA52" i="1"/>
  <c r="Z52" i="1"/>
  <c r="Y52" i="1"/>
  <c r="W52" i="1"/>
  <c r="V51" i="1"/>
  <c r="AC51" i="1"/>
  <c r="AB51" i="1"/>
  <c r="AA51" i="1"/>
  <c r="Z51" i="1"/>
  <c r="X51" i="1"/>
  <c r="AC50" i="1"/>
  <c r="AB50" i="1"/>
  <c r="AA50" i="1"/>
  <c r="Z50" i="1"/>
  <c r="Y50" i="1"/>
  <c r="W50" i="1"/>
  <c r="U50" i="1" s="1"/>
  <c r="Z49" i="1"/>
  <c r="X49" i="1"/>
  <c r="AC49" i="1"/>
  <c r="AB49" i="1"/>
  <c r="AA49" i="1"/>
  <c r="Y49" i="1"/>
  <c r="W49" i="1"/>
  <c r="U49" i="1" s="1"/>
  <c r="AC48" i="1"/>
  <c r="AB48" i="1"/>
  <c r="Z48" i="1"/>
  <c r="Y48" i="1"/>
  <c r="W48" i="1"/>
  <c r="X48" i="1"/>
  <c r="Z47" i="1"/>
  <c r="X47" i="1"/>
  <c r="AC47" i="1"/>
  <c r="AB47" i="1"/>
  <c r="Y47" i="1"/>
  <c r="V47" i="1"/>
  <c r="X46" i="1"/>
  <c r="AC46" i="1"/>
  <c r="AB46" i="1"/>
  <c r="AA46" i="1"/>
  <c r="Y46" i="1"/>
  <c r="W46" i="1"/>
  <c r="U46" i="1" s="1"/>
  <c r="Z45" i="1"/>
  <c r="AC45" i="1"/>
  <c r="AB45" i="1"/>
  <c r="AA45" i="1"/>
  <c r="X45" i="1"/>
  <c r="AC44" i="1"/>
  <c r="AB44" i="1"/>
  <c r="AA44" i="1"/>
  <c r="Z44" i="1"/>
  <c r="Y44" i="1"/>
  <c r="W44" i="1"/>
  <c r="AB43" i="1"/>
  <c r="AC43" i="1"/>
  <c r="V43" i="1"/>
  <c r="AA43" i="1"/>
  <c r="Z43" i="1"/>
  <c r="Y43" i="1"/>
  <c r="X43" i="1"/>
  <c r="AA42" i="1"/>
  <c r="Y42" i="1"/>
  <c r="X42" i="1"/>
  <c r="AC42" i="1"/>
  <c r="AB42" i="1"/>
  <c r="Z42" i="1"/>
  <c r="W42" i="1"/>
  <c r="V42" i="1"/>
  <c r="AC41" i="1"/>
  <c r="W41" i="1"/>
  <c r="AB41" i="1"/>
  <c r="AA41" i="1"/>
  <c r="Z41" i="1"/>
  <c r="Y41" i="1"/>
  <c r="V41" i="1"/>
  <c r="X41" i="1"/>
  <c r="W40" i="1"/>
  <c r="AC40" i="1"/>
  <c r="AB40" i="1"/>
  <c r="AA40" i="1"/>
  <c r="Z40" i="1"/>
  <c r="Y40" i="1"/>
  <c r="X40" i="1"/>
  <c r="V40" i="1"/>
  <c r="AC39" i="1"/>
  <c r="AB39" i="1"/>
  <c r="AA39" i="1"/>
  <c r="Z39" i="1"/>
  <c r="V39" i="1"/>
  <c r="AC38" i="1"/>
  <c r="AB38" i="1"/>
  <c r="AA38" i="1"/>
  <c r="Z38" i="1"/>
  <c r="Y38" i="1"/>
  <c r="V38" i="1"/>
  <c r="AC37" i="1"/>
  <c r="Z37" i="1"/>
  <c r="Y37" i="1"/>
  <c r="AB37" i="1"/>
  <c r="AA37" i="1"/>
  <c r="X37" i="1"/>
  <c r="V37" i="1"/>
  <c r="AA36" i="1"/>
  <c r="Y36" i="1"/>
  <c r="X36" i="1"/>
  <c r="AC36" i="1"/>
  <c r="AB36" i="1"/>
  <c r="Z36" i="1"/>
  <c r="W36" i="1"/>
  <c r="V36" i="1"/>
  <c r="AC35" i="1"/>
  <c r="W35" i="1"/>
  <c r="AB35" i="1"/>
  <c r="AA35" i="1"/>
  <c r="Z35" i="1"/>
  <c r="Y35" i="1"/>
  <c r="V35" i="1"/>
  <c r="X35" i="1"/>
  <c r="AC34" i="1"/>
  <c r="AB34" i="1"/>
  <c r="AA34" i="1"/>
  <c r="Z34" i="1"/>
  <c r="Y34" i="1"/>
  <c r="X34" i="1"/>
  <c r="V34" i="1"/>
  <c r="AC33" i="1"/>
  <c r="AB33" i="1"/>
  <c r="AA33" i="1"/>
  <c r="Z33" i="1"/>
  <c r="V33" i="1"/>
  <c r="AC32" i="1"/>
  <c r="AB32" i="1"/>
  <c r="AA32" i="1"/>
  <c r="Z32" i="1"/>
  <c r="Y32" i="1"/>
  <c r="V32" i="1"/>
  <c r="AC31" i="1"/>
  <c r="AA31" i="1"/>
  <c r="Z31" i="1"/>
  <c r="Y31" i="1"/>
  <c r="AB31" i="1"/>
  <c r="X31" i="1"/>
  <c r="V31" i="1"/>
  <c r="AA30" i="1"/>
  <c r="Y30" i="1"/>
  <c r="X30" i="1"/>
  <c r="AC30" i="1"/>
  <c r="AB30" i="1"/>
  <c r="Z30" i="1"/>
  <c r="W30" i="1"/>
  <c r="V30" i="1"/>
  <c r="AC29" i="1"/>
  <c r="W29" i="1"/>
  <c r="AB29" i="1"/>
  <c r="AA29" i="1"/>
  <c r="Z29" i="1"/>
  <c r="Y29" i="1"/>
  <c r="V29" i="1"/>
  <c r="X29" i="1"/>
  <c r="W28" i="1"/>
  <c r="AC28" i="1"/>
  <c r="AB28" i="1"/>
  <c r="AA28" i="1"/>
  <c r="Z28" i="1"/>
  <c r="Y28" i="1"/>
  <c r="X28" i="1"/>
  <c r="V28" i="1"/>
  <c r="Y27" i="1"/>
  <c r="AC27" i="1"/>
  <c r="AB27" i="1"/>
  <c r="AA27" i="1"/>
  <c r="Z27" i="1"/>
  <c r="V27" i="1"/>
  <c r="AC26" i="1"/>
  <c r="AB26" i="1"/>
  <c r="AA26" i="1"/>
  <c r="Z26" i="1"/>
  <c r="Y26" i="1"/>
  <c r="V26" i="1"/>
  <c r="AC25" i="1"/>
  <c r="Z25" i="1"/>
  <c r="Y25" i="1"/>
  <c r="AB25" i="1"/>
  <c r="AA25" i="1"/>
  <c r="X25" i="1"/>
  <c r="V25" i="1"/>
  <c r="AA24" i="1"/>
  <c r="Y24" i="1"/>
  <c r="X24" i="1"/>
  <c r="AC24" i="1"/>
  <c r="AB24" i="1"/>
  <c r="Z24" i="1"/>
  <c r="W24" i="1"/>
  <c r="V24" i="1"/>
  <c r="AC23" i="1"/>
  <c r="X23" i="1"/>
  <c r="W23" i="1"/>
  <c r="AB23" i="1"/>
  <c r="AA23" i="1"/>
  <c r="Y23" i="1"/>
  <c r="V23" i="1"/>
  <c r="AC22" i="1"/>
  <c r="AB22" i="1"/>
  <c r="AA22" i="1"/>
  <c r="Z22" i="1"/>
  <c r="Y22" i="1"/>
  <c r="V22" i="1"/>
  <c r="X22" i="1"/>
  <c r="Y21" i="1"/>
  <c r="AC21" i="1"/>
  <c r="AB21" i="1"/>
  <c r="AA21" i="1"/>
  <c r="Z21" i="1"/>
  <c r="V21" i="1"/>
  <c r="AC20" i="1"/>
  <c r="AB20" i="1"/>
  <c r="AA20" i="1"/>
  <c r="Z20" i="1"/>
  <c r="Y20" i="1"/>
  <c r="X20" i="1"/>
  <c r="AC19" i="1"/>
  <c r="AB19" i="1"/>
  <c r="AA19" i="1"/>
  <c r="Z19" i="1"/>
  <c r="Y19" i="1"/>
  <c r="X19" i="1"/>
  <c r="Z18" i="1"/>
  <c r="X18" i="1"/>
  <c r="AC18" i="1"/>
  <c r="AB18" i="1"/>
  <c r="AA18" i="1"/>
  <c r="W18" i="1"/>
  <c r="Y18" i="1"/>
  <c r="AC17" i="1"/>
  <c r="X17" i="1"/>
  <c r="W17" i="1"/>
  <c r="AB17" i="1"/>
  <c r="AA17" i="1"/>
  <c r="Y17" i="1"/>
  <c r="AC16" i="1"/>
  <c r="AB16" i="1"/>
  <c r="AA16" i="1"/>
  <c r="Z16" i="1"/>
  <c r="V16" i="1"/>
  <c r="X16" i="1"/>
  <c r="AB15" i="1"/>
  <c r="Y15" i="1"/>
  <c r="AC15" i="1"/>
  <c r="AA15" i="1"/>
  <c r="Z15" i="1"/>
  <c r="V15" i="1"/>
  <c r="AC14" i="1"/>
  <c r="Z14" i="1"/>
  <c r="AB14" i="1"/>
  <c r="Y14" i="1"/>
  <c r="X14" i="1"/>
  <c r="AC13" i="1"/>
  <c r="Y13" i="1"/>
  <c r="X13" i="1"/>
  <c r="AB13" i="1"/>
  <c r="AA13" i="1"/>
  <c r="Z13" i="1"/>
  <c r="X12" i="1"/>
  <c r="AC12" i="1"/>
  <c r="AB12" i="1"/>
  <c r="AA12" i="1"/>
  <c r="Z12" i="1"/>
  <c r="W12" i="1"/>
  <c r="V12" i="1"/>
  <c r="AC11" i="1"/>
  <c r="Y11" i="1"/>
  <c r="AB11" i="1"/>
  <c r="AA11" i="1"/>
  <c r="W11" i="1"/>
  <c r="V11" i="1"/>
  <c r="AB10" i="1"/>
  <c r="AA10" i="1"/>
  <c r="Z10" i="1"/>
  <c r="Y10" i="1"/>
  <c r="V10" i="1"/>
  <c r="X10" i="1"/>
  <c r="AB9" i="1"/>
  <c r="Y9" i="1"/>
  <c r="AC9" i="1"/>
  <c r="AA9" i="1"/>
  <c r="Z9" i="1"/>
  <c r="Z8" i="1"/>
  <c r="AC8" i="1"/>
  <c r="AB8" i="1"/>
  <c r="Y8" i="1"/>
  <c r="X8" i="1"/>
  <c r="AC7" i="1"/>
  <c r="AB7" i="1"/>
  <c r="Y7" i="1"/>
  <c r="AA7" i="1"/>
  <c r="Z7" i="1"/>
  <c r="W7" i="1"/>
  <c r="V7" i="1"/>
  <c r="Y6" i="1"/>
  <c r="X6" i="1"/>
  <c r="AC6" i="1"/>
  <c r="AB6" i="1"/>
  <c r="AA6" i="1"/>
  <c r="Z6" i="1"/>
  <c r="V6" i="1"/>
  <c r="AC5" i="1"/>
  <c r="Y5" i="1"/>
  <c r="W5" i="1"/>
  <c r="AB5" i="1"/>
  <c r="AA5" i="1"/>
  <c r="V5" i="1"/>
  <c r="AA4" i="1"/>
  <c r="AB4" i="1"/>
  <c r="Z4" i="1"/>
  <c r="V4" i="1"/>
  <c r="X4" i="1"/>
  <c r="AC3" i="1"/>
  <c r="AB3" i="1"/>
  <c r="AA3" i="1"/>
  <c r="Z3" i="1"/>
  <c r="Y3" i="1"/>
  <c r="AC2" i="1"/>
  <c r="Z2" i="1"/>
  <c r="W2" i="1"/>
  <c r="AB2" i="1"/>
  <c r="Y2" i="1"/>
  <c r="X2" i="1"/>
  <c r="AD11" i="1" l="1"/>
  <c r="AD30" i="1"/>
  <c r="AD42" i="1"/>
  <c r="AD40" i="1"/>
  <c r="AD28" i="1"/>
  <c r="AD5" i="1"/>
  <c r="Y12" i="1"/>
  <c r="Z17" i="1"/>
  <c r="V18" i="1"/>
  <c r="AD18" i="1" s="1"/>
  <c r="Z23" i="1"/>
  <c r="X39" i="1"/>
  <c r="W39" i="1"/>
  <c r="AD39" i="1" s="1"/>
  <c r="V44" i="1"/>
  <c r="AD44" i="1" s="1"/>
  <c r="U48" i="1"/>
  <c r="V56" i="1"/>
  <c r="X5" i="1"/>
  <c r="X15" i="1"/>
  <c r="W15" i="1"/>
  <c r="AD15" i="1" s="1"/>
  <c r="X56" i="1"/>
  <c r="AD41" i="1"/>
  <c r="V45" i="1"/>
  <c r="X9" i="1"/>
  <c r="W9" i="1"/>
  <c r="AD23" i="1"/>
  <c r="AD7" i="1"/>
  <c r="AA8" i="1"/>
  <c r="AC10" i="1"/>
  <c r="AD35" i="1"/>
  <c r="Z46" i="1"/>
  <c r="X7" i="1"/>
  <c r="AD12" i="1"/>
  <c r="V20" i="1"/>
  <c r="X27" i="1"/>
  <c r="W27" i="1"/>
  <c r="AD27" i="1" s="1"/>
  <c r="Y51" i="1"/>
  <c r="V52" i="1"/>
  <c r="AD52" i="1" s="1"/>
  <c r="AA54" i="1"/>
  <c r="X3" i="1"/>
  <c r="W3" i="1"/>
  <c r="W10" i="1"/>
  <c r="AD10" i="1" s="1"/>
  <c r="V13" i="1"/>
  <c r="AA2" i="1"/>
  <c r="V3" i="1"/>
  <c r="Z5" i="1"/>
  <c r="V8" i="1"/>
  <c r="W13" i="1"/>
  <c r="AA14" i="1"/>
  <c r="X21" i="1"/>
  <c r="W21" i="1"/>
  <c r="AD21" i="1" s="1"/>
  <c r="AD24" i="1"/>
  <c r="U24" i="1"/>
  <c r="AD36" i="1"/>
  <c r="AA47" i="1"/>
  <c r="X57" i="1"/>
  <c r="V57" i="1"/>
  <c r="AC4" i="1"/>
  <c r="AD29" i="1"/>
  <c r="W8" i="1"/>
  <c r="V19" i="1"/>
  <c r="Y45" i="1"/>
  <c r="V49" i="1"/>
  <c r="AD49" i="1" s="1"/>
  <c r="Y58" i="1"/>
  <c r="V58" i="1"/>
  <c r="W6" i="1"/>
  <c r="AD6" i="1" s="1"/>
  <c r="X11" i="1"/>
  <c r="Y16" i="1"/>
  <c r="W16" i="1"/>
  <c r="AD16" i="1" s="1"/>
  <c r="X33" i="1"/>
  <c r="W33" i="1"/>
  <c r="AD33" i="1" s="1"/>
  <c r="AD46" i="1"/>
  <c r="AA48" i="1"/>
  <c r="V54" i="1"/>
  <c r="Y57" i="1"/>
  <c r="V17" i="1"/>
  <c r="AD17" i="1" s="1"/>
  <c r="W22" i="1"/>
  <c r="AD22" i="1" s="1"/>
  <c r="V46" i="1"/>
  <c r="V50" i="1"/>
  <c r="AD50" i="1" s="1"/>
  <c r="AA53" i="1"/>
  <c r="V2" i="1"/>
  <c r="AD2" i="1" s="1"/>
  <c r="Y4" i="1"/>
  <c r="W4" i="1"/>
  <c r="AD4" i="1" s="1"/>
  <c r="V9" i="1"/>
  <c r="Z11" i="1"/>
  <c r="V14" i="1"/>
  <c r="W34" i="1"/>
  <c r="AD34" i="1" s="1"/>
  <c r="W14" i="1"/>
  <c r="W20" i="1"/>
  <c r="W26" i="1"/>
  <c r="AD26" i="1" s="1"/>
  <c r="W32" i="1"/>
  <c r="AD32" i="1" s="1"/>
  <c r="Y33" i="1"/>
  <c r="W38" i="1"/>
  <c r="AD38" i="1" s="1"/>
  <c r="Y39" i="1"/>
  <c r="X44" i="1"/>
  <c r="X50" i="1"/>
  <c r="X26" i="1"/>
  <c r="X32" i="1"/>
  <c r="X38" i="1"/>
  <c r="W43" i="1"/>
  <c r="AD43" i="1" s="1"/>
  <c r="W55" i="1"/>
  <c r="AD55" i="1" s="1"/>
  <c r="W19" i="1"/>
  <c r="W25" i="1"/>
  <c r="AD25" i="1" s="1"/>
  <c r="W31" i="1"/>
  <c r="AD31" i="1" s="1"/>
  <c r="W37" i="1"/>
  <c r="AD37" i="1" s="1"/>
  <c r="V48" i="1"/>
  <c r="AD48" i="1" s="1"/>
  <c r="W54" i="1"/>
  <c r="W60" i="1"/>
  <c r="V59" i="1"/>
  <c r="W47" i="1"/>
  <c r="W53" i="1"/>
  <c r="AD53" i="1" s="1"/>
  <c r="W59" i="1"/>
  <c r="W58" i="1"/>
  <c r="W45" i="1"/>
  <c r="W51" i="1"/>
  <c r="W57" i="1"/>
  <c r="W56" i="1"/>
  <c r="AD8" i="1" l="1"/>
  <c r="AD45" i="1"/>
  <c r="AD14" i="1"/>
  <c r="AD13" i="1"/>
  <c r="AD54" i="1"/>
  <c r="AD56" i="1"/>
  <c r="U57" i="1"/>
  <c r="AD57" i="1"/>
  <c r="AD9" i="1"/>
  <c r="AD60" i="1"/>
  <c r="U60" i="1"/>
  <c r="U51" i="1"/>
  <c r="AD51" i="1"/>
  <c r="AD19" i="1"/>
  <c r="U58" i="1"/>
  <c r="AD58" i="1"/>
  <c r="AD20" i="1"/>
  <c r="AD59" i="1"/>
  <c r="U59" i="1"/>
  <c r="AD47" i="1"/>
  <c r="U47" i="1"/>
  <c r="AD3" i="1"/>
</calcChain>
</file>

<file path=xl/sharedStrings.xml><?xml version="1.0" encoding="utf-8"?>
<sst xmlns="http://schemas.openxmlformats.org/spreadsheetml/2006/main" count="849" uniqueCount="417">
  <si>
    <t>RecordNo</t>
  </si>
  <si>
    <t>Date of Data Collection:</t>
  </si>
  <si>
    <t>Other NonPayroll  Vaccinated Staff</t>
  </si>
  <si>
    <t>Sources of information to collate the number of ELIGIBLE hospital-based HCWs</t>
  </si>
  <si>
    <t>Sources of information  to collate the number of VACCINATED hospital-based HCWs</t>
  </si>
  <si>
    <t>All HCW vaccination records entered on to COVAX/IIS system</t>
  </si>
  <si>
    <t>No. Vaccinated on Site or at HSE Clinic</t>
  </si>
  <si>
    <t>Total Eligible</t>
  </si>
  <si>
    <t>Total Vaccinated</t>
  </si>
  <si>
    <t>%FluVaxUptake M&amp;A</t>
  </si>
  <si>
    <t>%FluVaxUptake M&amp;D</t>
  </si>
  <si>
    <t>%FluVaxUptake HSCP</t>
  </si>
  <si>
    <t>%FluVaxUptake Nursing</t>
  </si>
  <si>
    <t>%FluVaxUptake GSS</t>
  </si>
  <si>
    <t>%FluVaxUptake OPCC</t>
  </si>
  <si>
    <t>% Total FluVaxUptake</t>
  </si>
  <si>
    <t>Hcode</t>
  </si>
  <si>
    <t>Hospital</t>
  </si>
  <si>
    <t>Hospital Group</t>
  </si>
  <si>
    <t>H16</t>
  </si>
  <si>
    <t>H50a</t>
  </si>
  <si>
    <t>P03</t>
  </si>
  <si>
    <t>H21</t>
  </si>
  <si>
    <t>H11</t>
  </si>
  <si>
    <t>H24</t>
  </si>
  <si>
    <t>H60</t>
  </si>
  <si>
    <t>H39</t>
  </si>
  <si>
    <t>H05</t>
  </si>
  <si>
    <t>H19</t>
  </si>
  <si>
    <t>P05</t>
  </si>
  <si>
    <t>H23</t>
  </si>
  <si>
    <t>H47</t>
  </si>
  <si>
    <t>H46</t>
  </si>
  <si>
    <t>H44</t>
  </si>
  <si>
    <t>H48</t>
  </si>
  <si>
    <t>H09</t>
  </si>
  <si>
    <t>H22</t>
  </si>
  <si>
    <t>H45</t>
  </si>
  <si>
    <t>H12</t>
  </si>
  <si>
    <t>H63</t>
  </si>
  <si>
    <t>H17</t>
  </si>
  <si>
    <t>H62</t>
  </si>
  <si>
    <t>H14</t>
  </si>
  <si>
    <t>H24a</t>
  </si>
  <si>
    <t>H25</t>
  </si>
  <si>
    <t>H08a</t>
  </si>
  <si>
    <t>H42</t>
  </si>
  <si>
    <t>H40</t>
  </si>
  <si>
    <t>H36</t>
  </si>
  <si>
    <t>H37</t>
  </si>
  <si>
    <t>H75</t>
  </si>
  <si>
    <t>H26</t>
  </si>
  <si>
    <t>H50M</t>
  </si>
  <si>
    <t>H57</t>
  </si>
  <si>
    <t>H52</t>
  </si>
  <si>
    <t>P06</t>
  </si>
  <si>
    <t>H27</t>
  </si>
  <si>
    <t>H58</t>
  </si>
  <si>
    <t>H61</t>
  </si>
  <si>
    <t>H53</t>
  </si>
  <si>
    <t>H56</t>
  </si>
  <si>
    <t>H10</t>
  </si>
  <si>
    <t>H79</t>
  </si>
  <si>
    <t>P02</t>
  </si>
  <si>
    <t>H31</t>
  </si>
  <si>
    <t>H34</t>
  </si>
  <si>
    <t>H29</t>
  </si>
  <si>
    <t>H30</t>
  </si>
  <si>
    <t>H33</t>
  </si>
  <si>
    <t>H28</t>
  </si>
  <si>
    <t>H49</t>
  </si>
  <si>
    <t>H08</t>
  </si>
  <si>
    <t>H78</t>
  </si>
  <si>
    <t>H03</t>
  </si>
  <si>
    <t>H32</t>
  </si>
  <si>
    <t>H18</t>
  </si>
  <si>
    <t>H35</t>
  </si>
  <si>
    <t>NE01</t>
  </si>
  <si>
    <t>Number of Management &amp; Administration ELIGIBLE Staﬀ:</t>
  </si>
  <si>
    <t>Number of Management &amp; Administration VACCINATED Staﬀ:</t>
  </si>
  <si>
    <t>Number of Medical &amp; Dental ELIGIBLE Staﬀ:</t>
  </si>
  <si>
    <t>Number of Medical &amp; Dental VACCINATED Staﬀ:</t>
  </si>
  <si>
    <t>Number of Health &amp; Social Care Professional ELIGIBLE Staff:</t>
  </si>
  <si>
    <t>Number of Health &amp; Social Care Professional VACCINATED Staff:</t>
  </si>
  <si>
    <t>Number of Nursing ELIGIBLE Staﬀ:</t>
  </si>
  <si>
    <t>Number of Nursing VACCINATED Staﬀ:</t>
  </si>
  <si>
    <t>Number of General Support ELIGIBLE Staff:</t>
  </si>
  <si>
    <t>Number of General Support VACCINATED Staff:</t>
  </si>
  <si>
    <t>Number of Other Patient &amp; Client Care ELIGIBLE Staﬀ:</t>
  </si>
  <si>
    <t>Number of Other Patient &amp; Client Care VACCINATED Staﬀ:</t>
  </si>
  <si>
    <t/>
  </si>
  <si>
    <t>Yes</t>
  </si>
  <si>
    <t>02/03/2026</t>
  </si>
  <si>
    <t>108</t>
  </si>
  <si>
    <t>92</t>
  </si>
  <si>
    <t>76</t>
  </si>
  <si>
    <t>284</t>
  </si>
  <si>
    <t>54</t>
  </si>
  <si>
    <t>30</t>
  </si>
  <si>
    <t>Hospital HR office</t>
  </si>
  <si>
    <t>Local hospital records</t>
  </si>
  <si>
    <t>No</t>
  </si>
  <si>
    <t>Unknown</t>
  </si>
  <si>
    <t>08/04/2026</t>
  </si>
  <si>
    <t>288</t>
  </si>
  <si>
    <t>502</t>
  </si>
  <si>
    <t>557</t>
  </si>
  <si>
    <t>1046</t>
  </si>
  <si>
    <t>200</t>
  </si>
  <si>
    <t>82</t>
  </si>
  <si>
    <t>Hospital group HR office</t>
  </si>
  <si>
    <t>COVAX/IIS system Excel reports</t>
  </si>
  <si>
    <t>2033</t>
  </si>
  <si>
    <t>10/01/2026</t>
  </si>
  <si>
    <t>29</t>
  </si>
  <si>
    <t>42</t>
  </si>
  <si>
    <t>78</t>
  </si>
  <si>
    <t>195</t>
  </si>
  <si>
    <t>20</t>
  </si>
  <si>
    <t>0</t>
  </si>
  <si>
    <t>Other</t>
  </si>
  <si>
    <t>318</t>
  </si>
  <si>
    <t>65</t>
  </si>
  <si>
    <t>31</t>
  </si>
  <si>
    <t>60</t>
  </si>
  <si>
    <t>119</t>
  </si>
  <si>
    <t>41</t>
  </si>
  <si>
    <t>COVAX/IIS system Excel reports,Other</t>
  </si>
  <si>
    <t>360</t>
  </si>
  <si>
    <t>77</t>
  </si>
  <si>
    <t>128</t>
  </si>
  <si>
    <t>174</t>
  </si>
  <si>
    <t>47</t>
  </si>
  <si>
    <t>51</t>
  </si>
  <si>
    <t>COVAX/IIS system Excel reports,COVAX/IIS dashboard</t>
  </si>
  <si>
    <t>570</t>
  </si>
  <si>
    <t>31/08/2025</t>
  </si>
  <si>
    <t>349</t>
  </si>
  <si>
    <t>399</t>
  </si>
  <si>
    <t>374</t>
  </si>
  <si>
    <t>1045</t>
  </si>
  <si>
    <t>93</t>
  </si>
  <si>
    <t>145</t>
  </si>
  <si>
    <t>1999</t>
  </si>
  <si>
    <t>05/03/2026</t>
  </si>
  <si>
    <t>53</t>
  </si>
  <si>
    <t>215</t>
  </si>
  <si>
    <t>73</t>
  </si>
  <si>
    <t>298</t>
  </si>
  <si>
    <t>49</t>
  </si>
  <si>
    <t>112</t>
  </si>
  <si>
    <t>all</t>
  </si>
  <si>
    <t>06/03/2026</t>
  </si>
  <si>
    <t>101</t>
  </si>
  <si>
    <t>18</t>
  </si>
  <si>
    <t>25</t>
  </si>
  <si>
    <t>Local hospital records,Self-reporting by HCWs</t>
  </si>
  <si>
    <t>278</t>
  </si>
  <si>
    <t>12/03/2026</t>
  </si>
  <si>
    <t>122</t>
  </si>
  <si>
    <t>57</t>
  </si>
  <si>
    <t>308</t>
  </si>
  <si>
    <t>142</t>
  </si>
  <si>
    <t>12</t>
  </si>
  <si>
    <t>13/03/2026</t>
  </si>
  <si>
    <t>62</t>
  </si>
  <si>
    <t>129</t>
  </si>
  <si>
    <t>28</t>
  </si>
  <si>
    <t>COVAX/IIS dashboard,Self-reporting by HCWs</t>
  </si>
  <si>
    <t>59</t>
  </si>
  <si>
    <t>106</t>
  </si>
  <si>
    <t>265</t>
  </si>
  <si>
    <t>88</t>
  </si>
  <si>
    <t>24/03/2026</t>
  </si>
  <si>
    <t>303</t>
  </si>
  <si>
    <t>482</t>
  </si>
  <si>
    <t>478</t>
  </si>
  <si>
    <t>749</t>
  </si>
  <si>
    <t>207</t>
  </si>
  <si>
    <t>89</t>
  </si>
  <si>
    <t>249</t>
  </si>
  <si>
    <t>462</t>
  </si>
  <si>
    <t>390</t>
  </si>
  <si>
    <t>913</t>
  </si>
  <si>
    <t>235</t>
  </si>
  <si>
    <t>114</t>
  </si>
  <si>
    <t>123</t>
  </si>
  <si>
    <t>186</t>
  </si>
  <si>
    <t>148</t>
  </si>
  <si>
    <t>103</t>
  </si>
  <si>
    <t>95</t>
  </si>
  <si>
    <t>109</t>
  </si>
  <si>
    <t>86</t>
  </si>
  <si>
    <t>317</t>
  </si>
  <si>
    <t>50</t>
  </si>
  <si>
    <t>84</t>
  </si>
  <si>
    <t>97</t>
  </si>
  <si>
    <t>135</t>
  </si>
  <si>
    <t>151</t>
  </si>
  <si>
    <t>39</t>
  </si>
  <si>
    <t>85</t>
  </si>
  <si>
    <t>33</t>
  </si>
  <si>
    <t>13</t>
  </si>
  <si>
    <t>32</t>
  </si>
  <si>
    <t>23</t>
  </si>
  <si>
    <t>44</t>
  </si>
  <si>
    <t>75</t>
  </si>
  <si>
    <t>24</t>
  </si>
  <si>
    <t>8</t>
  </si>
  <si>
    <t>2</t>
  </si>
  <si>
    <t>3</t>
  </si>
  <si>
    <t>4</t>
  </si>
  <si>
    <t>228</t>
  </si>
  <si>
    <t>10</t>
  </si>
  <si>
    <t>27</t>
  </si>
  <si>
    <t>179</t>
  </si>
  <si>
    <t>52</t>
  </si>
  <si>
    <t>22</t>
  </si>
  <si>
    <t>34</t>
  </si>
  <si>
    <t>31/03/2026</t>
  </si>
  <si>
    <t>205</t>
  </si>
  <si>
    <t>489</t>
  </si>
  <si>
    <t>352</t>
  </si>
  <si>
    <t>681</t>
  </si>
  <si>
    <t>87</t>
  </si>
  <si>
    <t>COVAX/IIS dashboard</t>
  </si>
  <si>
    <t>18/03/2026</t>
  </si>
  <si>
    <t>327</t>
  </si>
  <si>
    <t>355</t>
  </si>
  <si>
    <t>382</t>
  </si>
  <si>
    <t>814</t>
  </si>
  <si>
    <t>64</t>
  </si>
  <si>
    <t>61</t>
  </si>
  <si>
    <t>01/04/2026</t>
  </si>
  <si>
    <t>37</t>
  </si>
  <si>
    <t>176</t>
  </si>
  <si>
    <t>1</t>
  </si>
  <si>
    <t>6</t>
  </si>
  <si>
    <t>192</t>
  </si>
  <si>
    <t>504</t>
  </si>
  <si>
    <t>14</t>
  </si>
  <si>
    <t>90</t>
  </si>
  <si>
    <t>305</t>
  </si>
  <si>
    <t>177</t>
  </si>
  <si>
    <t>551</t>
  </si>
  <si>
    <t>56</t>
  </si>
  <si>
    <t>COVAX/IIS dashboard,Local hospital records</t>
  </si>
  <si>
    <t>1297</t>
  </si>
  <si>
    <t>67</t>
  </si>
  <si>
    <t>159</t>
  </si>
  <si>
    <t>197</t>
  </si>
  <si>
    <t>48</t>
  </si>
  <si>
    <t>602</t>
  </si>
  <si>
    <t>20/02/2026</t>
  </si>
  <si>
    <t>152</t>
  </si>
  <si>
    <t>369</t>
  </si>
  <si>
    <t>220</t>
  </si>
  <si>
    <t>766</t>
  </si>
  <si>
    <t>149</t>
  </si>
  <si>
    <t>126</t>
  </si>
  <si>
    <t>1782</t>
  </si>
  <si>
    <t>16</t>
  </si>
  <si>
    <t>26</t>
  </si>
  <si>
    <t>9</t>
  </si>
  <si>
    <t>03/04/2026</t>
  </si>
  <si>
    <t>99</t>
  </si>
  <si>
    <t>Local hospital records,Other</t>
  </si>
  <si>
    <t>19/03/2026</t>
  </si>
  <si>
    <t>124</t>
  </si>
  <si>
    <t>194</t>
  </si>
  <si>
    <t>63</t>
  </si>
  <si>
    <t>71</t>
  </si>
  <si>
    <t>5</t>
  </si>
  <si>
    <t>274</t>
  </si>
  <si>
    <t>Hospital HR office,Hospital group HR office</t>
  </si>
  <si>
    <t>136</t>
  </si>
  <si>
    <t>255</t>
  </si>
  <si>
    <t>40</t>
  </si>
  <si>
    <t>115</t>
  </si>
  <si>
    <t>285</t>
  </si>
  <si>
    <t>309</t>
  </si>
  <si>
    <t>68</t>
  </si>
  <si>
    <t>98</t>
  </si>
  <si>
    <t>204</t>
  </si>
  <si>
    <t>80</t>
  </si>
  <si>
    <t>28/02/2026</t>
  </si>
  <si>
    <t>79</t>
  </si>
  <si>
    <t>132</t>
  </si>
  <si>
    <t>189</t>
  </si>
  <si>
    <t>582</t>
  </si>
  <si>
    <t>17</t>
  </si>
  <si>
    <t>19</t>
  </si>
  <si>
    <t>15</t>
  </si>
  <si>
    <t>154</t>
  </si>
  <si>
    <t>10/04/2026</t>
  </si>
  <si>
    <t>138</t>
  </si>
  <si>
    <t>140</t>
  </si>
  <si>
    <t>70</t>
  </si>
  <si>
    <t>35</t>
  </si>
  <si>
    <t>578</t>
  </si>
  <si>
    <t>55</t>
  </si>
  <si>
    <t>172</t>
  </si>
  <si>
    <t>21</t>
  </si>
  <si>
    <t>15/04/2026</t>
  </si>
  <si>
    <t>257</t>
  </si>
  <si>
    <t>509</t>
  </si>
  <si>
    <t>312</t>
  </si>
  <si>
    <t>760</t>
  </si>
  <si>
    <t>2085</t>
  </si>
  <si>
    <t>16/04/2026</t>
  </si>
  <si>
    <t>17/04/2026</t>
  </si>
  <si>
    <t>43</t>
  </si>
  <si>
    <t>38</t>
  </si>
  <si>
    <t>81</t>
  </si>
  <si>
    <t>11</t>
  </si>
  <si>
    <t>15/02/2026</t>
  </si>
  <si>
    <t>160</t>
  </si>
  <si>
    <t>7</t>
  </si>
  <si>
    <t>28/04/2026</t>
  </si>
  <si>
    <t>96</t>
  </si>
  <si>
    <t>143</t>
  </si>
  <si>
    <t>261</t>
  </si>
  <si>
    <t>29/04/2026</t>
  </si>
  <si>
    <t>178</t>
  </si>
  <si>
    <t>30/04/2026</t>
  </si>
  <si>
    <t>191</t>
  </si>
  <si>
    <t>481</t>
  </si>
  <si>
    <t>46</t>
  </si>
  <si>
    <t>967</t>
  </si>
  <si>
    <t>14/04/2026</t>
  </si>
  <si>
    <t>130</t>
  </si>
  <si>
    <t>743</t>
  </si>
  <si>
    <t>12/05/2026</t>
  </si>
  <si>
    <t>268</t>
  </si>
  <si>
    <t>426</t>
  </si>
  <si>
    <t>901</t>
  </si>
  <si>
    <t>139</t>
  </si>
  <si>
    <t>137</t>
  </si>
  <si>
    <t>2183</t>
  </si>
  <si>
    <t>322</t>
  </si>
  <si>
    <t>659</t>
  </si>
  <si>
    <t>440</t>
  </si>
  <si>
    <t>1351</t>
  </si>
  <si>
    <t>281</t>
  </si>
  <si>
    <t>20/05/2026</t>
  </si>
  <si>
    <t>315</t>
  </si>
  <si>
    <t>619</t>
  </si>
  <si>
    <t>621</t>
  </si>
  <si>
    <t>1256</t>
  </si>
  <si>
    <t>02/06/2026</t>
  </si>
  <si>
    <t>104</t>
  </si>
  <si>
    <t>Rotunda Hospital Dublin</t>
  </si>
  <si>
    <t>Dublin and North East Hospitals</t>
  </si>
  <si>
    <t>Cork University Hospital (excluding maternity)</t>
  </si>
  <si>
    <t>South West Hospitals</t>
  </si>
  <si>
    <t>Hermitage Medical Clinic, Old Lucan Road, Dublin 20</t>
  </si>
  <si>
    <t>Outside Regional Areas</t>
  </si>
  <si>
    <t>Cappagh National Orthopaedic Hospital, Dublin</t>
  </si>
  <si>
    <t>Naas General Hospital</t>
  </si>
  <si>
    <t>Dublin and Midlands Hospitals</t>
  </si>
  <si>
    <t>Tallaght University Hospital</t>
  </si>
  <si>
    <t>Portiuncula University Hospital</t>
  </si>
  <si>
    <t>West and North West Hospitals</t>
  </si>
  <si>
    <t>Our Lady's Hospital, Navan</t>
  </si>
  <si>
    <t>Coombe Women &amp; Infants University Hospital, Dublin</t>
  </si>
  <si>
    <t>St. Luke's Hospital, Rathgar, Dublin</t>
  </si>
  <si>
    <t>Mater Private Hospital, Dublin</t>
  </si>
  <si>
    <t>St. Vincent's University Hospital</t>
  </si>
  <si>
    <t>Dublin and South East Hospitals</t>
  </si>
  <si>
    <t>University Hospital Waterford</t>
  </si>
  <si>
    <t>St. Luke's General Hospital, Kilkenny</t>
  </si>
  <si>
    <t>South Tipperary General Hospital, Clonmel</t>
  </si>
  <si>
    <t>Wexford General Hospital</t>
  </si>
  <si>
    <t>St. Columcille's Hospital, Loughlinstown</t>
  </si>
  <si>
    <t>St. Michael's Hospital, Dun Laoghaire</t>
  </si>
  <si>
    <t>Kilcreene Orthopaedic Hospital, Kilkenny</t>
  </si>
  <si>
    <t>National Maternity Hospital, Holles Street</t>
  </si>
  <si>
    <t>National Rehabilitation Hospital, Dún Laoghaire, Co. Dublin</t>
  </si>
  <si>
    <t>Royal Victoria Eye &amp; Ear Hospital, Dublin</t>
  </si>
  <si>
    <t>Galway University Hospitals</t>
  </si>
  <si>
    <t>Children's Health Ireland at Crumlin</t>
  </si>
  <si>
    <t>Children's Hospital Ireland (Tallaght University Hospital Unit)</t>
  </si>
  <si>
    <t>Children's University Hospital, Temple Street Dublin</t>
  </si>
  <si>
    <t>Children's Hospital Ireland (Connolly Hospital Blanchardstown)</t>
  </si>
  <si>
    <t>Sligo University Hospital</t>
  </si>
  <si>
    <t>Letterkenny University Hospital</t>
  </si>
  <si>
    <t>Our Lady Of Lourdes Hospital, Drogheda</t>
  </si>
  <si>
    <t>Louth County Hospital, Dundalk</t>
  </si>
  <si>
    <t>St. Vincent's Private Hospital</t>
  </si>
  <si>
    <t>Midland Regional Hospital Mullingar</t>
  </si>
  <si>
    <t>Cork University Hospital Maternity (CUHM)</t>
  </si>
  <si>
    <t>University Hospital Kerry</t>
  </si>
  <si>
    <t>Mallow General Hospital</t>
  </si>
  <si>
    <t>Bon Secours Hospital, Glasnevin, Dublin</t>
  </si>
  <si>
    <t>Midland Regional Hospital Portlaoise</t>
  </si>
  <si>
    <t>Mayo University Hospital</t>
  </si>
  <si>
    <t>Roscommon University Hospital</t>
  </si>
  <si>
    <t>Mercy University Hospital, Cork</t>
  </si>
  <si>
    <t>South Infirmary - Victoria University Hospital, Cork</t>
  </si>
  <si>
    <t>Mater Misericordiae University Hospital, Dublin</t>
  </si>
  <si>
    <t>Bon Secours Hospital, Tralee</t>
  </si>
  <si>
    <t>Bon Secours Hospital, Renmore, Galway</t>
  </si>
  <si>
    <t>University Maternity Hospital Limerick</t>
  </si>
  <si>
    <t>Mid West Hospitals</t>
  </si>
  <si>
    <t>Croom Orthopaedic Hospital</t>
  </si>
  <si>
    <t>Ennis Hospital</t>
  </si>
  <si>
    <t>Nenagh Hospital</t>
  </si>
  <si>
    <t>St. John’s Hospital, Limerick</t>
  </si>
  <si>
    <t>Midland Regional Hospital Tullamore</t>
  </si>
  <si>
    <t>Bantry General Hospital</t>
  </si>
  <si>
    <t>Connolly Hospital Blanchardstown</t>
  </si>
  <si>
    <t>Bon Secours Hospital, Cork</t>
  </si>
  <si>
    <t>Beaumont Hospital</t>
  </si>
  <si>
    <t>University Hospital Limerick</t>
  </si>
  <si>
    <t>St. James's Hospital, Dublin</t>
  </si>
  <si>
    <t>Cavan General Hospital</t>
  </si>
  <si>
    <t>Monaghan General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</si>
</sst>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8"/>
      <color indexed="8"/>
      <name val="Aptos Narrow"/>
      <family val="2"/>
      <scheme val="minor"/>
    </font>
    <font>
      <b/>
      <sz val="8"/>
      <color rgb="FF002060"/>
      <name val="Aptos Narrow"/>
      <family val="2"/>
      <scheme val="minor"/>
    </font>
    <font>
      <b/>
      <sz val="8"/>
      <color rgb="FFC00000"/>
      <name val="Aptos Narrow"/>
      <family val="2"/>
      <scheme val="minor"/>
    </font>
    <font>
      <sz val="8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1BD0F-5142-4AFD-8BEC-041F98D8CB6A}">
  <dimension ref="A1:AF60"/>
  <sheetViews>
    <sheetView tabSelected="1" workbookViewId="0">
      <pane ySplit="1" topLeftCell="A2" activePane="bottomLeft" state="frozen"/>
      <selection pane="bottomLeft" activeCell="D1" sqref="D1:D1048576"/>
    </sheetView>
  </sheetViews>
  <sheetFormatPr defaultRowHeight="14.4" x14ac:dyDescent="0.3"/>
  <cols>
    <col min="1" max="1" width="11.109375" bestFit="1" customWidth="1"/>
    <col min="2" max="2" width="41" bestFit="1" customWidth="1"/>
    <col min="3" max="3" width="21.21875" bestFit="1" customWidth="1"/>
    <col min="4" max="4" width="12.33203125" bestFit="1" customWidth="1"/>
    <col min="5" max="5" width="15.109375" bestFit="1" customWidth="1"/>
    <col min="6" max="6" width="16.33203125" bestFit="1" customWidth="1"/>
    <col min="7" max="7" width="15.33203125" bestFit="1" customWidth="1"/>
    <col min="8" max="8" width="16.44140625" bestFit="1" customWidth="1"/>
    <col min="9" max="9" width="14.21875" bestFit="1" customWidth="1"/>
    <col min="10" max="10" width="15.6640625" bestFit="1" customWidth="1"/>
    <col min="11" max="11" width="14.88671875" bestFit="1" customWidth="1"/>
    <col min="12" max="12" width="16.33203125" bestFit="1" customWidth="1"/>
    <col min="13" max="13" width="15" bestFit="1" customWidth="1"/>
    <col min="14" max="14" width="16.44140625" bestFit="1" customWidth="1"/>
    <col min="15" max="15" width="17.5546875" bestFit="1" customWidth="1"/>
    <col min="16" max="16" width="19.6640625" bestFit="1" customWidth="1"/>
    <col min="17" max="17" width="16.5546875" bestFit="1" customWidth="1"/>
    <col min="18" max="18" width="27.44140625" bestFit="1" customWidth="1"/>
    <col min="19" max="19" width="35" bestFit="1" customWidth="1"/>
    <col min="20" max="20" width="16.5546875" bestFit="1" customWidth="1"/>
    <col min="21" max="21" width="30.5546875" bestFit="1" customWidth="1"/>
    <col min="22" max="22" width="13" bestFit="1" customWidth="1"/>
    <col min="23" max="23" width="15" bestFit="1" customWidth="1"/>
    <col min="24" max="25" width="14.5546875" bestFit="1" customWidth="1"/>
    <col min="26" max="27" width="15.21875" bestFit="1" customWidth="1"/>
    <col min="28" max="28" width="14.5546875" bestFit="1" customWidth="1"/>
    <col min="29" max="29" width="15.21875" bestFit="1" customWidth="1"/>
    <col min="30" max="30" width="14.109375" bestFit="1" customWidth="1"/>
    <col min="31" max="31" width="9.5546875" bestFit="1" customWidth="1"/>
    <col min="32" max="32" width="39" customWidth="1"/>
    <col min="33" max="16384" width="8.88671875" style="11"/>
  </cols>
  <sheetData>
    <row r="1" spans="1:32" s="9" customFormat="1" ht="64.8" customHeight="1" x14ac:dyDescent="0.25">
      <c r="A1" s="1" t="s">
        <v>0</v>
      </c>
      <c r="B1" s="1" t="s">
        <v>17</v>
      </c>
      <c r="C1" s="1" t="s">
        <v>18</v>
      </c>
      <c r="D1" s="1" t="s">
        <v>1</v>
      </c>
      <c r="E1" s="1" t="s">
        <v>78</v>
      </c>
      <c r="F1" s="1" t="s">
        <v>79</v>
      </c>
      <c r="G1" s="1" t="s">
        <v>80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  <c r="M1" s="1" t="s">
        <v>86</v>
      </c>
      <c r="N1" s="1" t="s">
        <v>87</v>
      </c>
      <c r="O1" s="1" t="s">
        <v>88</v>
      </c>
      <c r="P1" s="1" t="s">
        <v>89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6</v>
      </c>
      <c r="V1" s="2" t="s">
        <v>7</v>
      </c>
      <c r="W1" s="2" t="s">
        <v>8</v>
      </c>
      <c r="X1" s="3" t="s">
        <v>9</v>
      </c>
      <c r="Y1" s="3" t="s">
        <v>10</v>
      </c>
      <c r="Z1" s="3" t="s">
        <v>11</v>
      </c>
      <c r="AA1" s="3" t="s">
        <v>12</v>
      </c>
      <c r="AB1" s="3" t="s">
        <v>13</v>
      </c>
      <c r="AC1" s="3" t="s">
        <v>14</v>
      </c>
      <c r="AD1" s="3" t="s">
        <v>15</v>
      </c>
      <c r="AE1" s="1" t="s">
        <v>16</v>
      </c>
      <c r="AF1" s="1"/>
    </row>
    <row r="2" spans="1:32" s="10" customFormat="1" ht="10.8" x14ac:dyDescent="0.25">
      <c r="A2" s="4">
        <v>1</v>
      </c>
      <c r="B2" s="5" t="s">
        <v>351</v>
      </c>
      <c r="C2" s="5" t="s">
        <v>352</v>
      </c>
      <c r="D2" s="7" t="s">
        <v>92</v>
      </c>
      <c r="E2" s="6">
        <v>164</v>
      </c>
      <c r="F2" s="6" t="s">
        <v>93</v>
      </c>
      <c r="G2" s="6">
        <v>143</v>
      </c>
      <c r="H2" s="6" t="s">
        <v>94</v>
      </c>
      <c r="I2" s="6">
        <v>93</v>
      </c>
      <c r="J2" s="6" t="s">
        <v>95</v>
      </c>
      <c r="K2" s="6">
        <v>403</v>
      </c>
      <c r="L2" s="6" t="s">
        <v>96</v>
      </c>
      <c r="M2" s="6">
        <v>145</v>
      </c>
      <c r="N2" s="6" t="s">
        <v>97</v>
      </c>
      <c r="O2" s="6">
        <v>52</v>
      </c>
      <c r="P2" s="6" t="s">
        <v>98</v>
      </c>
      <c r="Q2" s="6">
        <v>40</v>
      </c>
      <c r="R2" s="6" t="s">
        <v>99</v>
      </c>
      <c r="S2" s="6" t="s">
        <v>100</v>
      </c>
      <c r="T2" s="6" t="s">
        <v>101</v>
      </c>
      <c r="U2" s="6" t="s">
        <v>102</v>
      </c>
      <c r="V2" s="6">
        <f>E2+G2+I2+K2+M2+O2</f>
        <v>1000</v>
      </c>
      <c r="W2" s="6">
        <f>F2+H2+J2+L2+N2+P2</f>
        <v>644</v>
      </c>
      <c r="X2" s="8">
        <f>F2/E2*100</f>
        <v>65.853658536585371</v>
      </c>
      <c r="Y2" s="8">
        <f>H2/G2*100</f>
        <v>64.335664335664333</v>
      </c>
      <c r="Z2" s="8">
        <f>J2/I2*100</f>
        <v>81.72043010752688</v>
      </c>
      <c r="AA2" s="8">
        <f>L2/K2*100</f>
        <v>70.471464019851112</v>
      </c>
      <c r="AB2" s="8">
        <f>N2/M2*100</f>
        <v>37.241379310344833</v>
      </c>
      <c r="AC2" s="8">
        <f>P2/O2*100</f>
        <v>57.692307692307686</v>
      </c>
      <c r="AD2" s="8">
        <f t="shared" ref="AD2:AD60" si="0">W2/V2*100</f>
        <v>64.400000000000006</v>
      </c>
      <c r="AE2" s="5" t="s">
        <v>19</v>
      </c>
      <c r="AF2" s="4"/>
    </row>
    <row r="3" spans="1:32" x14ac:dyDescent="0.3">
      <c r="A3" s="4">
        <v>103</v>
      </c>
      <c r="B3" s="5" t="s">
        <v>353</v>
      </c>
      <c r="C3" s="5" t="s">
        <v>354</v>
      </c>
      <c r="D3" s="7" t="s">
        <v>103</v>
      </c>
      <c r="E3" s="6">
        <v>517</v>
      </c>
      <c r="F3" s="6" t="s">
        <v>104</v>
      </c>
      <c r="G3" s="6">
        <v>873</v>
      </c>
      <c r="H3" s="6" t="s">
        <v>105</v>
      </c>
      <c r="I3" s="6">
        <v>847</v>
      </c>
      <c r="J3" s="6" t="s">
        <v>106</v>
      </c>
      <c r="K3" s="6">
        <v>2005</v>
      </c>
      <c r="L3" s="6" t="s">
        <v>107</v>
      </c>
      <c r="M3" s="6">
        <v>757</v>
      </c>
      <c r="N3" s="6" t="s">
        <v>108</v>
      </c>
      <c r="O3" s="6">
        <v>305</v>
      </c>
      <c r="P3" s="6" t="s">
        <v>109</v>
      </c>
      <c r="Q3" s="6" t="s">
        <v>90</v>
      </c>
      <c r="R3" s="6" t="s">
        <v>110</v>
      </c>
      <c r="S3" s="6" t="s">
        <v>111</v>
      </c>
      <c r="T3" s="6" t="s">
        <v>91</v>
      </c>
      <c r="U3" s="6" t="s">
        <v>112</v>
      </c>
      <c r="V3" s="6">
        <f>E3+G3+I3+K3+M3+O3</f>
        <v>5304</v>
      </c>
      <c r="W3" s="6">
        <f>F3+H3+J3+L3+N3+P3</f>
        <v>2675</v>
      </c>
      <c r="X3" s="8">
        <f>F3/E3*100</f>
        <v>55.705996131528046</v>
      </c>
      <c r="Y3" s="8">
        <f>H3/G3*100</f>
        <v>57.502863688430693</v>
      </c>
      <c r="Z3" s="8">
        <f>J3/I3*100</f>
        <v>65.761511216056661</v>
      </c>
      <c r="AA3" s="8">
        <f>L3/K3*100</f>
        <v>52.169576059850378</v>
      </c>
      <c r="AB3" s="8">
        <f>N3/M3*100</f>
        <v>26.420079260237785</v>
      </c>
      <c r="AC3" s="8">
        <f>P3/O3*100</f>
        <v>26.885245901639344</v>
      </c>
      <c r="AD3" s="8">
        <f t="shared" si="0"/>
        <v>50.433634992458522</v>
      </c>
      <c r="AE3" s="5" t="s">
        <v>20</v>
      </c>
      <c r="AF3" s="4"/>
    </row>
    <row r="4" spans="1:32" x14ac:dyDescent="0.3">
      <c r="A4" s="4">
        <v>3</v>
      </c>
      <c r="B4" s="5" t="s">
        <v>355</v>
      </c>
      <c r="C4" s="5" t="s">
        <v>356</v>
      </c>
      <c r="D4" s="7" t="s">
        <v>113</v>
      </c>
      <c r="E4" s="6">
        <v>102</v>
      </c>
      <c r="F4" s="6" t="s">
        <v>114</v>
      </c>
      <c r="G4" s="6">
        <v>100</v>
      </c>
      <c r="H4" s="6" t="s">
        <v>115</v>
      </c>
      <c r="I4" s="6">
        <v>220</v>
      </c>
      <c r="J4" s="6" t="s">
        <v>116</v>
      </c>
      <c r="K4" s="6">
        <v>390</v>
      </c>
      <c r="L4" s="6" t="s">
        <v>117</v>
      </c>
      <c r="M4" s="6">
        <v>81</v>
      </c>
      <c r="N4" s="6" t="s">
        <v>118</v>
      </c>
      <c r="O4" s="6">
        <v>0</v>
      </c>
      <c r="P4" s="6" t="s">
        <v>119</v>
      </c>
      <c r="Q4" s="6">
        <v>40</v>
      </c>
      <c r="R4" s="6" t="s">
        <v>99</v>
      </c>
      <c r="S4" s="6" t="s">
        <v>120</v>
      </c>
      <c r="T4" s="6" t="s">
        <v>101</v>
      </c>
      <c r="U4" s="6" t="s">
        <v>121</v>
      </c>
      <c r="V4" s="6">
        <f>E4+G4+I4+K4+M4+O4</f>
        <v>893</v>
      </c>
      <c r="W4" s="6">
        <f>F4+H4+J4+L4+N4+P4</f>
        <v>364</v>
      </c>
      <c r="X4" s="8">
        <f>F4/E4*100</f>
        <v>28.431372549019606</v>
      </c>
      <c r="Y4" s="8">
        <f>H4/G4*100</f>
        <v>42</v>
      </c>
      <c r="Z4" s="8">
        <f>J4/I4*100</f>
        <v>35.454545454545453</v>
      </c>
      <c r="AA4" s="8">
        <f>L4/K4*100</f>
        <v>50</v>
      </c>
      <c r="AB4" s="8">
        <f>N4/M4*100</f>
        <v>24.691358024691358</v>
      </c>
      <c r="AC4" s="8" t="e">
        <f>P4/O4*100</f>
        <v>#DIV/0!</v>
      </c>
      <c r="AD4" s="8">
        <f t="shared" si="0"/>
        <v>40.761478163493841</v>
      </c>
      <c r="AE4" s="5" t="s">
        <v>21</v>
      </c>
      <c r="AF4" s="4"/>
    </row>
    <row r="5" spans="1:32" x14ac:dyDescent="0.3">
      <c r="A5" s="4">
        <v>4</v>
      </c>
      <c r="B5" s="5" t="s">
        <v>357</v>
      </c>
      <c r="C5" s="5" t="s">
        <v>352</v>
      </c>
      <c r="D5" s="7" t="s">
        <v>92</v>
      </c>
      <c r="E5" s="6">
        <v>126</v>
      </c>
      <c r="F5" s="6" t="s">
        <v>122</v>
      </c>
      <c r="G5" s="6">
        <v>64</v>
      </c>
      <c r="H5" s="6" t="s">
        <v>123</v>
      </c>
      <c r="I5" s="6">
        <v>89</v>
      </c>
      <c r="J5" s="6" t="s">
        <v>124</v>
      </c>
      <c r="K5" s="6">
        <v>202</v>
      </c>
      <c r="L5" s="6" t="s">
        <v>125</v>
      </c>
      <c r="M5" s="6">
        <v>91</v>
      </c>
      <c r="N5" s="6" t="s">
        <v>126</v>
      </c>
      <c r="O5" s="6">
        <v>36</v>
      </c>
      <c r="P5" s="6" t="s">
        <v>114</v>
      </c>
      <c r="Q5" s="6">
        <v>0</v>
      </c>
      <c r="R5" s="6" t="s">
        <v>99</v>
      </c>
      <c r="S5" s="6" t="s">
        <v>127</v>
      </c>
      <c r="T5" s="6" t="s">
        <v>91</v>
      </c>
      <c r="U5" s="6" t="s">
        <v>128</v>
      </c>
      <c r="V5" s="6">
        <f>E5+G5+I5+K5+M5+O5</f>
        <v>608</v>
      </c>
      <c r="W5" s="6">
        <f>F5+H5+J5+L5+N5+P5</f>
        <v>345</v>
      </c>
      <c r="X5" s="8">
        <f>F5/E5*100</f>
        <v>51.587301587301596</v>
      </c>
      <c r="Y5" s="8">
        <f>H5/G5*100</f>
        <v>48.4375</v>
      </c>
      <c r="Z5" s="8">
        <f>J5/I5*100</f>
        <v>67.415730337078656</v>
      </c>
      <c r="AA5" s="8">
        <f>L5/K5*100</f>
        <v>58.910891089108908</v>
      </c>
      <c r="AB5" s="8">
        <f>N5/M5*100</f>
        <v>45.054945054945058</v>
      </c>
      <c r="AC5" s="8">
        <f>P5/O5*100</f>
        <v>80.555555555555557</v>
      </c>
      <c r="AD5" s="8">
        <f t="shared" si="0"/>
        <v>56.743421052631582</v>
      </c>
      <c r="AE5" s="5" t="s">
        <v>22</v>
      </c>
      <c r="AF5" s="4"/>
    </row>
    <row r="6" spans="1:32" x14ac:dyDescent="0.3">
      <c r="A6" s="4">
        <v>7</v>
      </c>
      <c r="B6" s="5" t="s">
        <v>358</v>
      </c>
      <c r="C6" s="5" t="s">
        <v>359</v>
      </c>
      <c r="D6" s="7" t="s">
        <v>92</v>
      </c>
      <c r="E6" s="6">
        <v>137</v>
      </c>
      <c r="F6" s="6" t="s">
        <v>129</v>
      </c>
      <c r="G6" s="6">
        <v>133</v>
      </c>
      <c r="H6" s="6" t="s">
        <v>116</v>
      </c>
      <c r="I6" s="6">
        <v>148</v>
      </c>
      <c r="J6" s="6" t="s">
        <v>130</v>
      </c>
      <c r="K6" s="6">
        <v>415</v>
      </c>
      <c r="L6" s="6" t="s">
        <v>131</v>
      </c>
      <c r="M6" s="6">
        <v>47</v>
      </c>
      <c r="N6" s="6" t="s">
        <v>132</v>
      </c>
      <c r="O6" s="6">
        <v>208</v>
      </c>
      <c r="P6" s="6" t="s">
        <v>133</v>
      </c>
      <c r="Q6" s="6">
        <v>16</v>
      </c>
      <c r="R6" s="6" t="s">
        <v>99</v>
      </c>
      <c r="S6" s="6" t="s">
        <v>134</v>
      </c>
      <c r="T6" s="6" t="s">
        <v>91</v>
      </c>
      <c r="U6" s="6" t="s">
        <v>135</v>
      </c>
      <c r="V6" s="6">
        <f>E6+G6+I6+K6+M6+O6</f>
        <v>1088</v>
      </c>
      <c r="W6" s="6">
        <f>F6+H6+J6+L6+N6+P6</f>
        <v>555</v>
      </c>
      <c r="X6" s="8">
        <f>F6/E6*100</f>
        <v>56.20437956204379</v>
      </c>
      <c r="Y6" s="8">
        <f>H6/G6*100</f>
        <v>58.646616541353382</v>
      </c>
      <c r="Z6" s="8">
        <f>J6/I6*100</f>
        <v>86.486486486486484</v>
      </c>
      <c r="AA6" s="8">
        <f>L6/K6*100</f>
        <v>41.927710843373497</v>
      </c>
      <c r="AB6" s="8">
        <f>N6/M6*100</f>
        <v>100</v>
      </c>
      <c r="AC6" s="8">
        <f>P6/O6*100</f>
        <v>24.519230769230766</v>
      </c>
      <c r="AD6" s="8">
        <f t="shared" si="0"/>
        <v>51.01102941176471</v>
      </c>
      <c r="AE6" s="5" t="s">
        <v>23</v>
      </c>
      <c r="AF6" s="4"/>
    </row>
    <row r="7" spans="1:32" x14ac:dyDescent="0.3">
      <c r="A7" s="4">
        <v>9</v>
      </c>
      <c r="B7" s="5" t="s">
        <v>360</v>
      </c>
      <c r="C7" s="5" t="s">
        <v>359</v>
      </c>
      <c r="D7" s="7" t="s">
        <v>136</v>
      </c>
      <c r="E7" s="6">
        <v>641</v>
      </c>
      <c r="F7" s="6" t="s">
        <v>137</v>
      </c>
      <c r="G7" s="6">
        <v>511</v>
      </c>
      <c r="H7" s="6" t="s">
        <v>138</v>
      </c>
      <c r="I7" s="6">
        <v>484</v>
      </c>
      <c r="J7" s="6" t="s">
        <v>139</v>
      </c>
      <c r="K7" s="6">
        <v>1474</v>
      </c>
      <c r="L7" s="6" t="s">
        <v>140</v>
      </c>
      <c r="M7" s="6">
        <v>280</v>
      </c>
      <c r="N7" s="6" t="s">
        <v>141</v>
      </c>
      <c r="O7" s="6">
        <v>304</v>
      </c>
      <c r="P7" s="6" t="s">
        <v>142</v>
      </c>
      <c r="Q7" s="6">
        <v>311</v>
      </c>
      <c r="R7" s="6" t="s">
        <v>99</v>
      </c>
      <c r="S7" s="6" t="s">
        <v>111</v>
      </c>
      <c r="T7" s="6" t="s">
        <v>91</v>
      </c>
      <c r="U7" s="6" t="s">
        <v>143</v>
      </c>
      <c r="V7" s="6">
        <f>E7+G7+I7+K7+M7+O7</f>
        <v>3694</v>
      </c>
      <c r="W7" s="6">
        <f>F7+H7+J7+L7+N7+P7</f>
        <v>2405</v>
      </c>
      <c r="X7" s="8">
        <f>F7/E7*100</f>
        <v>54.446177847113887</v>
      </c>
      <c r="Y7" s="8">
        <f>H7/G7*100</f>
        <v>78.082191780821915</v>
      </c>
      <c r="Z7" s="8">
        <f>J7/I7*100</f>
        <v>77.272727272727266</v>
      </c>
      <c r="AA7" s="8">
        <f>L7/K7*100</f>
        <v>70.895522388059703</v>
      </c>
      <c r="AB7" s="8">
        <f>N7/M7*100</f>
        <v>33.214285714285715</v>
      </c>
      <c r="AC7" s="8">
        <f>P7/O7*100</f>
        <v>47.69736842105263</v>
      </c>
      <c r="AD7" s="8">
        <f t="shared" si="0"/>
        <v>65.105576610720078</v>
      </c>
      <c r="AE7" s="5" t="s">
        <v>24</v>
      </c>
      <c r="AF7" s="4"/>
    </row>
    <row r="8" spans="1:32" x14ac:dyDescent="0.3">
      <c r="A8" s="4">
        <v>10</v>
      </c>
      <c r="B8" s="5" t="s">
        <v>361</v>
      </c>
      <c r="C8" s="5" t="s">
        <v>362</v>
      </c>
      <c r="D8" s="7" t="s">
        <v>144</v>
      </c>
      <c r="E8" s="6">
        <v>166</v>
      </c>
      <c r="F8" s="6" t="s">
        <v>145</v>
      </c>
      <c r="G8" s="6">
        <v>216</v>
      </c>
      <c r="H8" s="6" t="s">
        <v>146</v>
      </c>
      <c r="I8" s="6">
        <v>136</v>
      </c>
      <c r="J8" s="6" t="s">
        <v>147</v>
      </c>
      <c r="K8" s="6">
        <v>532</v>
      </c>
      <c r="L8" s="6" t="s">
        <v>148</v>
      </c>
      <c r="M8" s="6">
        <v>106</v>
      </c>
      <c r="N8" s="6" t="s">
        <v>149</v>
      </c>
      <c r="O8" s="6">
        <v>113</v>
      </c>
      <c r="P8" s="6" t="s">
        <v>150</v>
      </c>
      <c r="Q8" s="6">
        <v>19</v>
      </c>
      <c r="R8" s="6" t="s">
        <v>99</v>
      </c>
      <c r="S8" s="6" t="s">
        <v>134</v>
      </c>
      <c r="T8" s="6" t="s">
        <v>91</v>
      </c>
      <c r="U8" s="6" t="s">
        <v>151</v>
      </c>
      <c r="V8" s="6">
        <f>E8+G8+I8+K8+M8+O8</f>
        <v>1269</v>
      </c>
      <c r="W8" s="6">
        <f>F8+H8+J8+L8+N8+P8</f>
        <v>800</v>
      </c>
      <c r="X8" s="8">
        <f>F8/E8*100</f>
        <v>31.92771084337349</v>
      </c>
      <c r="Y8" s="8">
        <f>H8/G8*100</f>
        <v>99.537037037037038</v>
      </c>
      <c r="Z8" s="8">
        <f>J8/I8*100</f>
        <v>53.67647058823529</v>
      </c>
      <c r="AA8" s="8">
        <f>L8/K8*100</f>
        <v>56.015037593984964</v>
      </c>
      <c r="AB8" s="8">
        <f>N8/M8*100</f>
        <v>46.226415094339622</v>
      </c>
      <c r="AC8" s="8">
        <f>P8/O8*100</f>
        <v>99.115044247787608</v>
      </c>
      <c r="AD8" s="8">
        <f t="shared" si="0"/>
        <v>63.04176516942475</v>
      </c>
      <c r="AE8" s="5" t="s">
        <v>25</v>
      </c>
      <c r="AF8" s="4"/>
    </row>
    <row r="9" spans="1:32" x14ac:dyDescent="0.3">
      <c r="A9" s="4">
        <v>11</v>
      </c>
      <c r="B9" s="5" t="s">
        <v>363</v>
      </c>
      <c r="C9" s="5" t="s">
        <v>352</v>
      </c>
      <c r="D9" s="7" t="s">
        <v>152</v>
      </c>
      <c r="E9" s="6">
        <v>103</v>
      </c>
      <c r="F9" s="6" t="s">
        <v>126</v>
      </c>
      <c r="G9" s="6">
        <v>127</v>
      </c>
      <c r="H9" s="6" t="s">
        <v>133</v>
      </c>
      <c r="I9" s="6">
        <v>96</v>
      </c>
      <c r="J9" s="6" t="s">
        <v>115</v>
      </c>
      <c r="K9" s="6">
        <v>287</v>
      </c>
      <c r="L9" s="6" t="s">
        <v>153</v>
      </c>
      <c r="M9" s="6">
        <v>46</v>
      </c>
      <c r="N9" s="6" t="s">
        <v>154</v>
      </c>
      <c r="O9" s="6">
        <v>155</v>
      </c>
      <c r="P9" s="6" t="s">
        <v>155</v>
      </c>
      <c r="Q9" s="6">
        <v>34</v>
      </c>
      <c r="R9" s="6" t="s">
        <v>99</v>
      </c>
      <c r="S9" s="6" t="s">
        <v>156</v>
      </c>
      <c r="T9" s="6" t="s">
        <v>91</v>
      </c>
      <c r="U9" s="6" t="s">
        <v>157</v>
      </c>
      <c r="V9" s="6">
        <f>E9+G9+I9+K9+M9+O9</f>
        <v>814</v>
      </c>
      <c r="W9" s="6">
        <f>F9+H9+J9+L9+N9+P9</f>
        <v>278</v>
      </c>
      <c r="X9" s="8">
        <f>F9/E9*100</f>
        <v>39.805825242718448</v>
      </c>
      <c r="Y9" s="8">
        <f>H9/G9*100</f>
        <v>40.15748031496063</v>
      </c>
      <c r="Z9" s="8">
        <f>J9/I9*100</f>
        <v>43.75</v>
      </c>
      <c r="AA9" s="8">
        <f>L9/K9*100</f>
        <v>35.191637630662022</v>
      </c>
      <c r="AB9" s="8">
        <f>N9/M9*100</f>
        <v>39.130434782608695</v>
      </c>
      <c r="AC9" s="8">
        <f>P9/O9*100</f>
        <v>16.129032258064516</v>
      </c>
      <c r="AD9" s="8">
        <f t="shared" si="0"/>
        <v>34.152334152334149</v>
      </c>
      <c r="AE9" s="5" t="s">
        <v>26</v>
      </c>
      <c r="AF9" s="4"/>
    </row>
    <row r="10" spans="1:32" x14ac:dyDescent="0.3">
      <c r="A10" s="4">
        <v>25</v>
      </c>
      <c r="B10" s="5" t="s">
        <v>364</v>
      </c>
      <c r="C10" s="5" t="s">
        <v>359</v>
      </c>
      <c r="D10" s="7" t="s">
        <v>158</v>
      </c>
      <c r="E10" s="6">
        <v>215</v>
      </c>
      <c r="F10" s="6" t="s">
        <v>159</v>
      </c>
      <c r="G10" s="6">
        <v>133</v>
      </c>
      <c r="H10" s="6" t="s">
        <v>153</v>
      </c>
      <c r="I10" s="6">
        <v>105</v>
      </c>
      <c r="J10" s="6" t="s">
        <v>160</v>
      </c>
      <c r="K10" s="6">
        <v>468</v>
      </c>
      <c r="L10" s="6" t="s">
        <v>161</v>
      </c>
      <c r="M10" s="6">
        <v>170</v>
      </c>
      <c r="N10" s="6" t="s">
        <v>162</v>
      </c>
      <c r="O10" s="6">
        <v>86</v>
      </c>
      <c r="P10" s="6" t="s">
        <v>163</v>
      </c>
      <c r="Q10" s="6">
        <v>22</v>
      </c>
      <c r="R10" s="6" t="s">
        <v>99</v>
      </c>
      <c r="S10" s="6" t="s">
        <v>134</v>
      </c>
      <c r="T10" s="6" t="s">
        <v>91</v>
      </c>
      <c r="U10" s="6" t="s">
        <v>102</v>
      </c>
      <c r="V10" s="6">
        <f>E10+G10+I10+K10+M10+O10</f>
        <v>1177</v>
      </c>
      <c r="W10" s="6">
        <f>F10+H10+J10+L10+N10+P10</f>
        <v>742</v>
      </c>
      <c r="X10" s="8">
        <f>F10/E10*100</f>
        <v>56.744186046511622</v>
      </c>
      <c r="Y10" s="8">
        <f>H10/G10*100</f>
        <v>75.939849624060145</v>
      </c>
      <c r="Z10" s="8">
        <f>J10/I10*100</f>
        <v>54.285714285714285</v>
      </c>
      <c r="AA10" s="8">
        <f>L10/K10*100</f>
        <v>65.811965811965806</v>
      </c>
      <c r="AB10" s="8">
        <f>N10/M10*100</f>
        <v>83.529411764705884</v>
      </c>
      <c r="AC10" s="8">
        <f>P10/O10*100</f>
        <v>13.953488372093023</v>
      </c>
      <c r="AD10" s="8">
        <f t="shared" si="0"/>
        <v>63.041631265930334</v>
      </c>
      <c r="AE10" s="5" t="s">
        <v>27</v>
      </c>
      <c r="AF10" s="4"/>
    </row>
    <row r="11" spans="1:32" x14ac:dyDescent="0.3">
      <c r="A11" s="4">
        <v>30</v>
      </c>
      <c r="B11" s="5" t="s">
        <v>365</v>
      </c>
      <c r="C11" s="5" t="s">
        <v>359</v>
      </c>
      <c r="D11" s="7" t="s">
        <v>164</v>
      </c>
      <c r="E11" s="6">
        <v>116</v>
      </c>
      <c r="F11" s="6" t="s">
        <v>165</v>
      </c>
      <c r="G11" s="6">
        <v>70</v>
      </c>
      <c r="H11" s="6" t="s">
        <v>126</v>
      </c>
      <c r="I11" s="6">
        <v>249</v>
      </c>
      <c r="J11" s="6" t="s">
        <v>166</v>
      </c>
      <c r="K11" s="6">
        <v>88</v>
      </c>
      <c r="L11" s="6" t="s">
        <v>115</v>
      </c>
      <c r="M11" s="6">
        <v>54</v>
      </c>
      <c r="N11" s="6" t="s">
        <v>167</v>
      </c>
      <c r="O11" s="6">
        <v>31</v>
      </c>
      <c r="P11" s="6" t="s">
        <v>163</v>
      </c>
      <c r="Q11" s="6">
        <v>0</v>
      </c>
      <c r="R11" s="6" t="s">
        <v>99</v>
      </c>
      <c r="S11" s="6" t="s">
        <v>168</v>
      </c>
      <c r="T11" s="6" t="s">
        <v>91</v>
      </c>
      <c r="U11" s="6" t="s">
        <v>102</v>
      </c>
      <c r="V11" s="6">
        <f>E11+G11+I11+K11+M11+O11</f>
        <v>608</v>
      </c>
      <c r="W11" s="6">
        <f>F11+H11+J11+L11+N11+P11</f>
        <v>314</v>
      </c>
      <c r="X11" s="8">
        <f>F11/E11*100</f>
        <v>53.448275862068961</v>
      </c>
      <c r="Y11" s="8">
        <f>H11/G11*100</f>
        <v>58.571428571428577</v>
      </c>
      <c r="Z11" s="8">
        <f>J11/I11*100</f>
        <v>51.807228915662648</v>
      </c>
      <c r="AA11" s="8">
        <f>L11/K11*100</f>
        <v>47.727272727272727</v>
      </c>
      <c r="AB11" s="8">
        <f>N11/M11*100</f>
        <v>51.851851851851848</v>
      </c>
      <c r="AC11" s="8">
        <f>P11/O11*100</f>
        <v>38.70967741935484</v>
      </c>
      <c r="AD11" s="8">
        <f t="shared" si="0"/>
        <v>51.644736842105267</v>
      </c>
      <c r="AE11" s="5" t="s">
        <v>28</v>
      </c>
      <c r="AF11" s="4"/>
    </row>
    <row r="12" spans="1:32" x14ac:dyDescent="0.3">
      <c r="A12" s="4">
        <v>31</v>
      </c>
      <c r="B12" s="5" t="s">
        <v>366</v>
      </c>
      <c r="C12" s="5" t="s">
        <v>356</v>
      </c>
      <c r="D12" s="7" t="s">
        <v>158</v>
      </c>
      <c r="E12" s="6">
        <v>453</v>
      </c>
      <c r="F12" s="6" t="s">
        <v>166</v>
      </c>
      <c r="G12" s="6">
        <v>136</v>
      </c>
      <c r="H12" s="6" t="s">
        <v>169</v>
      </c>
      <c r="I12" s="6">
        <v>349</v>
      </c>
      <c r="J12" s="6" t="s">
        <v>170</v>
      </c>
      <c r="K12" s="6">
        <v>689</v>
      </c>
      <c r="L12" s="6" t="s">
        <v>171</v>
      </c>
      <c r="M12" s="6">
        <v>337</v>
      </c>
      <c r="N12" s="6" t="s">
        <v>172</v>
      </c>
      <c r="O12" s="6">
        <v>0</v>
      </c>
      <c r="P12" s="6" t="s">
        <v>119</v>
      </c>
      <c r="Q12" s="6">
        <v>0</v>
      </c>
      <c r="R12" s="6" t="s">
        <v>99</v>
      </c>
      <c r="S12" s="6" t="s">
        <v>111</v>
      </c>
      <c r="T12" s="6" t="s">
        <v>101</v>
      </c>
      <c r="U12" s="6" t="s">
        <v>102</v>
      </c>
      <c r="V12" s="6">
        <f>E12+G12+I12+K12+M12+O12</f>
        <v>1964</v>
      </c>
      <c r="W12" s="6">
        <f>F12+H12+J12+L12+N12+P12</f>
        <v>647</v>
      </c>
      <c r="X12" s="8">
        <f>F12/E12*100</f>
        <v>28.476821192052981</v>
      </c>
      <c r="Y12" s="8">
        <f>H12/G12*100</f>
        <v>43.382352941176471</v>
      </c>
      <c r="Z12" s="8">
        <f>J12/I12*100</f>
        <v>30.372492836676219</v>
      </c>
      <c r="AA12" s="8">
        <f>L12/K12*100</f>
        <v>38.461538461538467</v>
      </c>
      <c r="AB12" s="8">
        <f>N12/M12*100</f>
        <v>26.112759643916917</v>
      </c>
      <c r="AC12" s="8" t="e">
        <f>P12/O12*100</f>
        <v>#DIV/0!</v>
      </c>
      <c r="AD12" s="8">
        <f t="shared" si="0"/>
        <v>32.942973523421585</v>
      </c>
      <c r="AE12" s="5" t="s">
        <v>29</v>
      </c>
      <c r="AF12" s="4"/>
    </row>
    <row r="13" spans="1:32" x14ac:dyDescent="0.3">
      <c r="A13" s="4">
        <v>48</v>
      </c>
      <c r="B13" s="5" t="s">
        <v>367</v>
      </c>
      <c r="C13" s="5" t="s">
        <v>368</v>
      </c>
      <c r="D13" s="7" t="s">
        <v>173</v>
      </c>
      <c r="E13" s="6">
        <v>600</v>
      </c>
      <c r="F13" s="6" t="s">
        <v>174</v>
      </c>
      <c r="G13" s="6">
        <v>668</v>
      </c>
      <c r="H13" s="6" t="s">
        <v>175</v>
      </c>
      <c r="I13" s="6">
        <v>515</v>
      </c>
      <c r="J13" s="6" t="s">
        <v>176</v>
      </c>
      <c r="K13" s="6">
        <v>1648</v>
      </c>
      <c r="L13" s="6" t="s">
        <v>177</v>
      </c>
      <c r="M13" s="6">
        <v>361</v>
      </c>
      <c r="N13" s="6" t="s">
        <v>178</v>
      </c>
      <c r="O13" s="6">
        <v>248</v>
      </c>
      <c r="P13" s="6" t="s">
        <v>179</v>
      </c>
      <c r="Q13" s="6">
        <v>61</v>
      </c>
      <c r="R13" s="6" t="s">
        <v>99</v>
      </c>
      <c r="S13" s="6" t="s">
        <v>134</v>
      </c>
      <c r="T13" s="6" t="s">
        <v>91</v>
      </c>
      <c r="U13" s="6" t="s">
        <v>102</v>
      </c>
      <c r="V13" s="6">
        <f>E13+G13+I13+K13+M13+O13</f>
        <v>4040</v>
      </c>
      <c r="W13" s="6">
        <f>F13+H13+J13+L13+N13+P13</f>
        <v>2308</v>
      </c>
      <c r="X13" s="8">
        <f>F13/E13*100</f>
        <v>50.5</v>
      </c>
      <c r="Y13" s="8">
        <f>H13/G13*100</f>
        <v>72.155688622754482</v>
      </c>
      <c r="Z13" s="8">
        <f>J13/I13*100</f>
        <v>92.815533980582515</v>
      </c>
      <c r="AA13" s="8">
        <f>L13/K13*100</f>
        <v>45.449029126213588</v>
      </c>
      <c r="AB13" s="8">
        <f>N13/M13*100</f>
        <v>57.340720221606645</v>
      </c>
      <c r="AC13" s="8">
        <f>P13/O13*100</f>
        <v>35.887096774193552</v>
      </c>
      <c r="AD13" s="8">
        <f t="shared" si="0"/>
        <v>57.128712871287121</v>
      </c>
      <c r="AE13" s="5" t="s">
        <v>30</v>
      </c>
      <c r="AF13" s="4"/>
    </row>
    <row r="14" spans="1:32" x14ac:dyDescent="0.3">
      <c r="A14" s="4">
        <v>49</v>
      </c>
      <c r="B14" s="5" t="s">
        <v>369</v>
      </c>
      <c r="C14" s="5" t="s">
        <v>368</v>
      </c>
      <c r="D14" s="7" t="s">
        <v>173</v>
      </c>
      <c r="E14" s="6">
        <v>437</v>
      </c>
      <c r="F14" s="6" t="s">
        <v>180</v>
      </c>
      <c r="G14" s="6">
        <v>510</v>
      </c>
      <c r="H14" s="6" t="s">
        <v>181</v>
      </c>
      <c r="I14" s="6">
        <v>430</v>
      </c>
      <c r="J14" s="6" t="s">
        <v>182</v>
      </c>
      <c r="K14" s="6">
        <v>1240</v>
      </c>
      <c r="L14" s="6" t="s">
        <v>183</v>
      </c>
      <c r="M14" s="6">
        <v>279</v>
      </c>
      <c r="N14" s="6" t="s">
        <v>184</v>
      </c>
      <c r="O14" s="6">
        <v>128</v>
      </c>
      <c r="P14" s="6" t="s">
        <v>185</v>
      </c>
      <c r="Q14" s="6">
        <v>52</v>
      </c>
      <c r="R14" s="6" t="s">
        <v>99</v>
      </c>
      <c r="S14" s="6" t="s">
        <v>134</v>
      </c>
      <c r="T14" s="6" t="s">
        <v>91</v>
      </c>
      <c r="U14" s="6" t="s">
        <v>102</v>
      </c>
      <c r="V14" s="6">
        <f>E14+G14+I14+K14+M14+O14</f>
        <v>3024</v>
      </c>
      <c r="W14" s="6">
        <f>F14+H14+J14+L14+N14+P14</f>
        <v>2363</v>
      </c>
      <c r="X14" s="8">
        <f>F14/E14*100</f>
        <v>56.979405034324948</v>
      </c>
      <c r="Y14" s="8">
        <f>H14/G14*100</f>
        <v>90.588235294117652</v>
      </c>
      <c r="Z14" s="8">
        <f>J14/I14*100</f>
        <v>90.697674418604649</v>
      </c>
      <c r="AA14" s="8">
        <f>L14/K14*100</f>
        <v>73.629032258064512</v>
      </c>
      <c r="AB14" s="8">
        <f>N14/M14*100</f>
        <v>84.229390681003579</v>
      </c>
      <c r="AC14" s="8">
        <f>P14/O14*100</f>
        <v>89.0625</v>
      </c>
      <c r="AD14" s="8">
        <f t="shared" si="0"/>
        <v>78.141534391534393</v>
      </c>
      <c r="AE14" s="5" t="s">
        <v>31</v>
      </c>
      <c r="AF14" s="4"/>
    </row>
    <row r="15" spans="1:32" x14ac:dyDescent="0.3">
      <c r="A15" s="4">
        <v>50</v>
      </c>
      <c r="B15" s="5" t="s">
        <v>370</v>
      </c>
      <c r="C15" s="5" t="s">
        <v>368</v>
      </c>
      <c r="D15" s="7" t="s">
        <v>173</v>
      </c>
      <c r="E15" s="6">
        <v>185</v>
      </c>
      <c r="F15" s="6" t="s">
        <v>186</v>
      </c>
      <c r="G15" s="6">
        <v>232</v>
      </c>
      <c r="H15" s="6" t="s">
        <v>187</v>
      </c>
      <c r="I15" s="6">
        <v>152</v>
      </c>
      <c r="J15" s="6" t="s">
        <v>188</v>
      </c>
      <c r="K15" s="6">
        <v>642</v>
      </c>
      <c r="L15" s="6" t="s">
        <v>182</v>
      </c>
      <c r="M15" s="6">
        <v>189</v>
      </c>
      <c r="N15" s="6" t="s">
        <v>189</v>
      </c>
      <c r="O15" s="6">
        <v>167</v>
      </c>
      <c r="P15" s="6" t="s">
        <v>95</v>
      </c>
      <c r="Q15" s="6">
        <v>10</v>
      </c>
      <c r="R15" s="6" t="s">
        <v>99</v>
      </c>
      <c r="S15" s="6" t="s">
        <v>134</v>
      </c>
      <c r="T15" s="6" t="s">
        <v>91</v>
      </c>
      <c r="U15" s="6" t="s">
        <v>102</v>
      </c>
      <c r="V15" s="6">
        <f>E15+G15+I15+K15+M15+O15</f>
        <v>1567</v>
      </c>
      <c r="W15" s="6">
        <f>F15+H15+J15+L15+N15+P15</f>
        <v>1026</v>
      </c>
      <c r="X15" s="8">
        <f>F15/E15*100</f>
        <v>66.486486486486484</v>
      </c>
      <c r="Y15" s="8">
        <f>H15/G15*100</f>
        <v>80.172413793103445</v>
      </c>
      <c r="Z15" s="8">
        <f>J15/I15*100</f>
        <v>97.368421052631575</v>
      </c>
      <c r="AA15" s="8">
        <f>L15/K15*100</f>
        <v>60.747663551401864</v>
      </c>
      <c r="AB15" s="8">
        <f>N15/M15*100</f>
        <v>54.4973544973545</v>
      </c>
      <c r="AC15" s="8">
        <f>P15/O15*100</f>
        <v>45.508982035928142</v>
      </c>
      <c r="AD15" s="8">
        <f t="shared" si="0"/>
        <v>65.475430759412887</v>
      </c>
      <c r="AE15" s="5" t="s">
        <v>32</v>
      </c>
      <c r="AF15" s="4"/>
    </row>
    <row r="16" spans="1:32" x14ac:dyDescent="0.3">
      <c r="A16" s="4">
        <v>51</v>
      </c>
      <c r="B16" s="5" t="s">
        <v>371</v>
      </c>
      <c r="C16" s="5" t="s">
        <v>368</v>
      </c>
      <c r="D16" s="7" t="s">
        <v>173</v>
      </c>
      <c r="E16" s="6">
        <v>183</v>
      </c>
      <c r="F16" s="6" t="s">
        <v>190</v>
      </c>
      <c r="G16" s="6">
        <v>177</v>
      </c>
      <c r="H16" s="6" t="s">
        <v>191</v>
      </c>
      <c r="I16" s="6">
        <v>133</v>
      </c>
      <c r="J16" s="6" t="s">
        <v>192</v>
      </c>
      <c r="K16" s="6">
        <v>573</v>
      </c>
      <c r="L16" s="6" t="s">
        <v>193</v>
      </c>
      <c r="M16" s="6">
        <v>141</v>
      </c>
      <c r="N16" s="6" t="s">
        <v>194</v>
      </c>
      <c r="O16" s="6">
        <v>107</v>
      </c>
      <c r="P16" s="6" t="s">
        <v>195</v>
      </c>
      <c r="Q16" s="6">
        <v>1</v>
      </c>
      <c r="R16" s="6" t="s">
        <v>99</v>
      </c>
      <c r="S16" s="6" t="s">
        <v>134</v>
      </c>
      <c r="T16" s="6" t="s">
        <v>91</v>
      </c>
      <c r="U16" s="6" t="s">
        <v>102</v>
      </c>
      <c r="V16" s="6">
        <f>E16+G16+I16+K16+M16+O16</f>
        <v>1314</v>
      </c>
      <c r="W16" s="6">
        <f>F16+H16+J16+L16+N16+P16</f>
        <v>741</v>
      </c>
      <c r="X16" s="8">
        <f>F16/E16*100</f>
        <v>51.912568306010932</v>
      </c>
      <c r="Y16" s="8">
        <f>H16/G16*100</f>
        <v>61.581920903954803</v>
      </c>
      <c r="Z16" s="8">
        <f>J16/I16*100</f>
        <v>64.661654135338338</v>
      </c>
      <c r="AA16" s="8">
        <f>L16/K16*100</f>
        <v>55.322862129144859</v>
      </c>
      <c r="AB16" s="8">
        <f>N16/M16*100</f>
        <v>35.460992907801419</v>
      </c>
      <c r="AC16" s="8">
        <f>P16/O16*100</f>
        <v>78.504672897196258</v>
      </c>
      <c r="AD16" s="8">
        <f t="shared" si="0"/>
        <v>56.392694063926939</v>
      </c>
      <c r="AE16" s="5" t="s">
        <v>33</v>
      </c>
      <c r="AF16" s="4"/>
    </row>
    <row r="17" spans="1:32" x14ac:dyDescent="0.3">
      <c r="A17" s="4">
        <v>52</v>
      </c>
      <c r="B17" s="5" t="s">
        <v>372</v>
      </c>
      <c r="C17" s="5" t="s">
        <v>368</v>
      </c>
      <c r="D17" s="7" t="s">
        <v>173</v>
      </c>
      <c r="E17" s="6">
        <v>146</v>
      </c>
      <c r="F17" s="6" t="s">
        <v>196</v>
      </c>
      <c r="G17" s="6">
        <v>196</v>
      </c>
      <c r="H17" s="6" t="s">
        <v>197</v>
      </c>
      <c r="I17" s="6">
        <v>106</v>
      </c>
      <c r="J17" s="6" t="s">
        <v>170</v>
      </c>
      <c r="K17" s="6">
        <v>600</v>
      </c>
      <c r="L17" s="6" t="s">
        <v>182</v>
      </c>
      <c r="M17" s="6">
        <v>218</v>
      </c>
      <c r="N17" s="6" t="s">
        <v>198</v>
      </c>
      <c r="O17" s="6">
        <v>114</v>
      </c>
      <c r="P17" s="6" t="s">
        <v>165</v>
      </c>
      <c r="Q17" s="6">
        <v>46</v>
      </c>
      <c r="R17" s="6" t="s">
        <v>99</v>
      </c>
      <c r="S17" s="6" t="s">
        <v>134</v>
      </c>
      <c r="T17" s="6" t="s">
        <v>91</v>
      </c>
      <c r="U17" s="6" t="s">
        <v>102</v>
      </c>
      <c r="V17" s="6">
        <f>E17+G17+I17+K17+M17+O17</f>
        <v>1380</v>
      </c>
      <c r="W17" s="6">
        <f>F17+H17+J17+L17+N17+P17</f>
        <v>941</v>
      </c>
      <c r="X17" s="8">
        <f>F17/E17*100</f>
        <v>66.438356164383563</v>
      </c>
      <c r="Y17" s="8">
        <f>H17/G17*100</f>
        <v>68.877551020408163</v>
      </c>
      <c r="Z17" s="8">
        <f>J17/I17*100</f>
        <v>100</v>
      </c>
      <c r="AA17" s="8">
        <f>L17/K17*100</f>
        <v>65</v>
      </c>
      <c r="AB17" s="8">
        <f>N17/M17*100</f>
        <v>69.266055045871553</v>
      </c>
      <c r="AC17" s="8">
        <f>P17/O17*100</f>
        <v>54.385964912280706</v>
      </c>
      <c r="AD17" s="8">
        <f t="shared" si="0"/>
        <v>68.188405797101453</v>
      </c>
      <c r="AE17" s="5" t="s">
        <v>34</v>
      </c>
      <c r="AF17" s="4"/>
    </row>
    <row r="18" spans="1:32" x14ac:dyDescent="0.3">
      <c r="A18" s="4">
        <v>53</v>
      </c>
      <c r="B18" s="5" t="s">
        <v>373</v>
      </c>
      <c r="C18" s="5" t="s">
        <v>368</v>
      </c>
      <c r="D18" s="7" t="s">
        <v>173</v>
      </c>
      <c r="E18" s="6">
        <v>83</v>
      </c>
      <c r="F18" s="6" t="s">
        <v>199</v>
      </c>
      <c r="G18" s="6">
        <v>48</v>
      </c>
      <c r="H18" s="6" t="s">
        <v>132</v>
      </c>
      <c r="I18" s="6">
        <v>95</v>
      </c>
      <c r="J18" s="6" t="s">
        <v>200</v>
      </c>
      <c r="K18" s="6">
        <v>209</v>
      </c>
      <c r="L18" s="6" t="s">
        <v>195</v>
      </c>
      <c r="M18" s="6">
        <v>33</v>
      </c>
      <c r="N18" s="6" t="s">
        <v>201</v>
      </c>
      <c r="O18" s="6">
        <v>106</v>
      </c>
      <c r="P18" s="6" t="s">
        <v>202</v>
      </c>
      <c r="Q18" s="6">
        <v>76</v>
      </c>
      <c r="R18" s="6" t="s">
        <v>99</v>
      </c>
      <c r="S18" s="6" t="s">
        <v>134</v>
      </c>
      <c r="T18" s="6" t="s">
        <v>91</v>
      </c>
      <c r="U18" s="6" t="s">
        <v>102</v>
      </c>
      <c r="V18" s="6">
        <f>E18+G18+I18+K18+M18+O18</f>
        <v>574</v>
      </c>
      <c r="W18" s="6">
        <f>F18+H18+J18+L18+N18+P18</f>
        <v>301</v>
      </c>
      <c r="X18" s="8">
        <f>F18/E18*100</f>
        <v>46.987951807228917</v>
      </c>
      <c r="Y18" s="8">
        <f>H18/G18*100</f>
        <v>97.916666666666657</v>
      </c>
      <c r="Z18" s="8">
        <f>J18/I18*100</f>
        <v>89.473684210526315</v>
      </c>
      <c r="AA18" s="8">
        <f>L18/K18*100</f>
        <v>40.191387559808611</v>
      </c>
      <c r="AB18" s="8">
        <f>N18/M18*100</f>
        <v>100</v>
      </c>
      <c r="AC18" s="8">
        <f>P18/O18*100</f>
        <v>12.264150943396226</v>
      </c>
      <c r="AD18" s="8">
        <f t="shared" si="0"/>
        <v>52.439024390243901</v>
      </c>
      <c r="AE18" s="5" t="s">
        <v>35</v>
      </c>
      <c r="AF18" s="4"/>
    </row>
    <row r="19" spans="1:32" x14ac:dyDescent="0.3">
      <c r="A19" s="4">
        <v>54</v>
      </c>
      <c r="B19" s="5" t="s">
        <v>374</v>
      </c>
      <c r="C19" s="5" t="s">
        <v>368</v>
      </c>
      <c r="D19" s="7" t="s">
        <v>173</v>
      </c>
      <c r="E19" s="6">
        <v>89</v>
      </c>
      <c r="F19" s="6" t="s">
        <v>203</v>
      </c>
      <c r="G19" s="6">
        <v>46</v>
      </c>
      <c r="H19" s="6" t="s">
        <v>204</v>
      </c>
      <c r="I19" s="6">
        <v>54</v>
      </c>
      <c r="J19" s="6" t="s">
        <v>205</v>
      </c>
      <c r="K19" s="6">
        <v>194</v>
      </c>
      <c r="L19" s="6" t="s">
        <v>206</v>
      </c>
      <c r="M19" s="6">
        <v>54</v>
      </c>
      <c r="N19" s="6" t="s">
        <v>207</v>
      </c>
      <c r="O19" s="6">
        <v>32</v>
      </c>
      <c r="P19" s="6" t="s">
        <v>208</v>
      </c>
      <c r="Q19" s="6">
        <v>16</v>
      </c>
      <c r="R19" s="6" t="s">
        <v>99</v>
      </c>
      <c r="S19" s="6" t="s">
        <v>134</v>
      </c>
      <c r="T19" s="6" t="s">
        <v>91</v>
      </c>
      <c r="U19" s="6" t="s">
        <v>102</v>
      </c>
      <c r="V19" s="6">
        <f>E19+G19+I19+K19+M19+O19</f>
        <v>469</v>
      </c>
      <c r="W19" s="6">
        <f>F19+H19+J19+L19+N19+P19</f>
        <v>206</v>
      </c>
      <c r="X19" s="8">
        <f>F19/E19*100</f>
        <v>35.955056179775283</v>
      </c>
      <c r="Y19" s="8">
        <f>H19/G19*100</f>
        <v>50</v>
      </c>
      <c r="Z19" s="8">
        <f>J19/I19*100</f>
        <v>81.481481481481481</v>
      </c>
      <c r="AA19" s="8">
        <f>L19/K19*100</f>
        <v>38.659793814432994</v>
      </c>
      <c r="AB19" s="8">
        <f>N19/M19*100</f>
        <v>44.444444444444443</v>
      </c>
      <c r="AC19" s="8">
        <f>P19/O19*100</f>
        <v>25</v>
      </c>
      <c r="AD19" s="8">
        <f t="shared" si="0"/>
        <v>43.923240938166316</v>
      </c>
      <c r="AE19" s="5" t="s">
        <v>36</v>
      </c>
      <c r="AF19" s="4"/>
    </row>
    <row r="20" spans="1:32" x14ac:dyDescent="0.3">
      <c r="A20" s="4">
        <v>55</v>
      </c>
      <c r="B20" s="5" t="s">
        <v>375</v>
      </c>
      <c r="C20" s="5" t="s">
        <v>368</v>
      </c>
      <c r="D20" s="7" t="s">
        <v>173</v>
      </c>
      <c r="E20" s="6">
        <v>11</v>
      </c>
      <c r="F20" s="6" t="s">
        <v>208</v>
      </c>
      <c r="G20" s="6">
        <v>9</v>
      </c>
      <c r="H20" s="6" t="s">
        <v>209</v>
      </c>
      <c r="I20" s="6">
        <v>3</v>
      </c>
      <c r="J20" s="6" t="s">
        <v>210</v>
      </c>
      <c r="K20" s="6">
        <v>46</v>
      </c>
      <c r="L20" s="6" t="s">
        <v>202</v>
      </c>
      <c r="M20" s="6">
        <v>13</v>
      </c>
      <c r="N20" s="6" t="s">
        <v>211</v>
      </c>
      <c r="O20" s="6">
        <v>0</v>
      </c>
      <c r="P20" s="6" t="s">
        <v>119</v>
      </c>
      <c r="Q20" s="6">
        <v>5</v>
      </c>
      <c r="R20" s="6" t="s">
        <v>99</v>
      </c>
      <c r="S20" s="6" t="s">
        <v>134</v>
      </c>
      <c r="T20" s="6" t="s">
        <v>91</v>
      </c>
      <c r="U20" s="6" t="s">
        <v>102</v>
      </c>
      <c r="V20" s="6">
        <f>E20+G20+I20+K20+M20+O20</f>
        <v>82</v>
      </c>
      <c r="W20" s="6">
        <f>F20+H20+J20+L20+N20+P20</f>
        <v>30</v>
      </c>
      <c r="X20" s="8">
        <f>F20/E20*100</f>
        <v>72.727272727272734</v>
      </c>
      <c r="Y20" s="8">
        <f>H20/G20*100</f>
        <v>22.222222222222221</v>
      </c>
      <c r="Z20" s="8">
        <f>J20/I20*100</f>
        <v>100</v>
      </c>
      <c r="AA20" s="8">
        <f>L20/K20*100</f>
        <v>28.260869565217391</v>
      </c>
      <c r="AB20" s="8">
        <f>N20/M20*100</f>
        <v>30.76923076923077</v>
      </c>
      <c r="AC20" s="8" t="e">
        <f>P20/O20*100</f>
        <v>#DIV/0!</v>
      </c>
      <c r="AD20" s="8">
        <f t="shared" si="0"/>
        <v>36.585365853658537</v>
      </c>
      <c r="AE20" s="5" t="s">
        <v>37</v>
      </c>
      <c r="AF20" s="4"/>
    </row>
    <row r="21" spans="1:32" x14ac:dyDescent="0.3">
      <c r="A21" s="4">
        <v>56</v>
      </c>
      <c r="B21" s="5" t="s">
        <v>376</v>
      </c>
      <c r="C21" s="5" t="s">
        <v>368</v>
      </c>
      <c r="D21" s="7" t="s">
        <v>173</v>
      </c>
      <c r="E21" s="6">
        <v>149</v>
      </c>
      <c r="F21" s="6" t="s">
        <v>170</v>
      </c>
      <c r="G21" s="6">
        <v>120</v>
      </c>
      <c r="H21" s="6" t="s">
        <v>122</v>
      </c>
      <c r="I21" s="6">
        <v>103</v>
      </c>
      <c r="J21" s="6" t="s">
        <v>190</v>
      </c>
      <c r="K21" s="6">
        <v>448</v>
      </c>
      <c r="L21" s="6" t="s">
        <v>212</v>
      </c>
      <c r="M21" s="6">
        <v>147</v>
      </c>
      <c r="N21" s="6" t="s">
        <v>194</v>
      </c>
      <c r="O21" s="6">
        <v>56</v>
      </c>
      <c r="P21" s="6" t="s">
        <v>213</v>
      </c>
      <c r="Q21" s="6">
        <v>40</v>
      </c>
      <c r="R21" s="6" t="s">
        <v>99</v>
      </c>
      <c r="S21" s="6" t="s">
        <v>134</v>
      </c>
      <c r="T21" s="6" t="s">
        <v>91</v>
      </c>
      <c r="U21" s="6" t="s">
        <v>102</v>
      </c>
      <c r="V21" s="6">
        <f>E21+G21+I21+K21+M21+O21</f>
        <v>1023</v>
      </c>
      <c r="W21" s="6">
        <f>F21+H21+J21+L21+N21+P21</f>
        <v>554</v>
      </c>
      <c r="X21" s="8">
        <f>F21/E21*100</f>
        <v>71.140939597315437</v>
      </c>
      <c r="Y21" s="8">
        <f>H21/G21*100</f>
        <v>54.166666666666664</v>
      </c>
      <c r="Z21" s="8">
        <f>J21/I21*100</f>
        <v>92.233009708737868</v>
      </c>
      <c r="AA21" s="8">
        <f>L21/K21*100</f>
        <v>50.892857142857139</v>
      </c>
      <c r="AB21" s="8">
        <f>N21/M21*100</f>
        <v>34.013605442176868</v>
      </c>
      <c r="AC21" s="8">
        <f>P21/O21*100</f>
        <v>17.857142857142858</v>
      </c>
      <c r="AD21" s="8">
        <f t="shared" si="0"/>
        <v>54.154447702834794</v>
      </c>
      <c r="AE21" s="5" t="s">
        <v>38</v>
      </c>
      <c r="AF21" s="4"/>
    </row>
    <row r="22" spans="1:32" x14ac:dyDescent="0.3">
      <c r="A22" s="4">
        <v>57</v>
      </c>
      <c r="B22" s="5" t="s">
        <v>377</v>
      </c>
      <c r="C22" s="5" t="s">
        <v>368</v>
      </c>
      <c r="D22" s="7" t="s">
        <v>173</v>
      </c>
      <c r="E22" s="6">
        <v>119</v>
      </c>
      <c r="F22" s="6" t="s">
        <v>189</v>
      </c>
      <c r="G22" s="6">
        <v>36</v>
      </c>
      <c r="H22" s="6" t="s">
        <v>214</v>
      </c>
      <c r="I22" s="6">
        <v>232</v>
      </c>
      <c r="J22" s="6" t="s">
        <v>215</v>
      </c>
      <c r="K22" s="6">
        <v>209</v>
      </c>
      <c r="L22" s="6" t="s">
        <v>196</v>
      </c>
      <c r="M22" s="6">
        <v>93</v>
      </c>
      <c r="N22" s="6" t="s">
        <v>165</v>
      </c>
      <c r="O22" s="6">
        <v>133</v>
      </c>
      <c r="P22" s="6" t="s">
        <v>216</v>
      </c>
      <c r="Q22" s="6">
        <v>46</v>
      </c>
      <c r="R22" s="6" t="s">
        <v>99</v>
      </c>
      <c r="S22" s="6" t="s">
        <v>134</v>
      </c>
      <c r="T22" s="6" t="s">
        <v>91</v>
      </c>
      <c r="U22" s="6" t="s">
        <v>102</v>
      </c>
      <c r="V22" s="6">
        <f>E22+G22+I22+K22+M22+O22</f>
        <v>822</v>
      </c>
      <c r="W22" s="6">
        <f>F22+H22+J22+L22+N22+P22</f>
        <v>520</v>
      </c>
      <c r="X22" s="8">
        <f>F22/E22*100</f>
        <v>86.554621848739501</v>
      </c>
      <c r="Y22" s="8">
        <f>H22/G22*100</f>
        <v>75</v>
      </c>
      <c r="Z22" s="8">
        <f>J22/I22*100</f>
        <v>77.15517241379311</v>
      </c>
      <c r="AA22" s="8">
        <f>L22/K22*100</f>
        <v>46.411483253588514</v>
      </c>
      <c r="AB22" s="8">
        <f>N22/M22*100</f>
        <v>66.666666666666657</v>
      </c>
      <c r="AC22" s="8">
        <f>P22/O22*100</f>
        <v>39.097744360902254</v>
      </c>
      <c r="AD22" s="8">
        <f t="shared" si="0"/>
        <v>63.260340632603409</v>
      </c>
      <c r="AE22" s="5" t="s">
        <v>39</v>
      </c>
      <c r="AF22" s="4"/>
    </row>
    <row r="23" spans="1:32" x14ac:dyDescent="0.3">
      <c r="A23" s="4">
        <v>58</v>
      </c>
      <c r="B23" s="5" t="s">
        <v>378</v>
      </c>
      <c r="C23" s="5" t="s">
        <v>368</v>
      </c>
      <c r="D23" s="7" t="s">
        <v>173</v>
      </c>
      <c r="E23" s="6">
        <v>98</v>
      </c>
      <c r="F23" s="6" t="s">
        <v>169</v>
      </c>
      <c r="G23" s="6">
        <v>92</v>
      </c>
      <c r="H23" s="6" t="s">
        <v>132</v>
      </c>
      <c r="I23" s="6">
        <v>25</v>
      </c>
      <c r="J23" s="6" t="s">
        <v>217</v>
      </c>
      <c r="K23" s="6">
        <v>164</v>
      </c>
      <c r="L23" s="6" t="s">
        <v>150</v>
      </c>
      <c r="M23" s="6">
        <v>38</v>
      </c>
      <c r="N23" s="6" t="s">
        <v>218</v>
      </c>
      <c r="O23" s="6">
        <v>13</v>
      </c>
      <c r="P23" s="6" t="s">
        <v>208</v>
      </c>
      <c r="Q23" s="6">
        <v>37</v>
      </c>
      <c r="R23" s="6" t="s">
        <v>99</v>
      </c>
      <c r="S23" s="6" t="s">
        <v>134</v>
      </c>
      <c r="T23" s="6" t="s">
        <v>91</v>
      </c>
      <c r="U23" s="6" t="s">
        <v>102</v>
      </c>
      <c r="V23" s="6">
        <f>E23+G23+I23+K23+M23+O23</f>
        <v>430</v>
      </c>
      <c r="W23" s="6">
        <f>F23+H23+J23+L23+N23+P23</f>
        <v>282</v>
      </c>
      <c r="X23" s="8">
        <f>F23/E23*100</f>
        <v>60.204081632653065</v>
      </c>
      <c r="Y23" s="8">
        <f>H23/G23*100</f>
        <v>51.086956521739133</v>
      </c>
      <c r="Z23" s="8">
        <f>J23/I23*100</f>
        <v>88</v>
      </c>
      <c r="AA23" s="8">
        <f>L23/K23*100</f>
        <v>68.292682926829272</v>
      </c>
      <c r="AB23" s="8">
        <f>N23/M23*100</f>
        <v>89.473684210526315</v>
      </c>
      <c r="AC23" s="8">
        <f>P23/O23*100</f>
        <v>61.53846153846154</v>
      </c>
      <c r="AD23" s="8">
        <f t="shared" si="0"/>
        <v>65.581395348837219</v>
      </c>
      <c r="AE23" s="5" t="s">
        <v>40</v>
      </c>
      <c r="AF23" s="4"/>
    </row>
    <row r="24" spans="1:32" x14ac:dyDescent="0.3">
      <c r="A24" s="4">
        <v>83</v>
      </c>
      <c r="B24" s="5" t="s">
        <v>379</v>
      </c>
      <c r="C24" s="5" t="s">
        <v>362</v>
      </c>
      <c r="D24" s="7" t="s">
        <v>219</v>
      </c>
      <c r="E24" s="6">
        <v>774</v>
      </c>
      <c r="F24" s="6" t="s">
        <v>220</v>
      </c>
      <c r="G24" s="6">
        <v>862</v>
      </c>
      <c r="H24" s="6" t="s">
        <v>221</v>
      </c>
      <c r="I24" s="6">
        <v>756</v>
      </c>
      <c r="J24" s="6" t="s">
        <v>222</v>
      </c>
      <c r="K24" s="6">
        <v>1941</v>
      </c>
      <c r="L24" s="6" t="s">
        <v>223</v>
      </c>
      <c r="M24" s="6">
        <v>300</v>
      </c>
      <c r="N24" s="6" t="s">
        <v>224</v>
      </c>
      <c r="O24" s="6">
        <v>342</v>
      </c>
      <c r="P24" s="6" t="s">
        <v>133</v>
      </c>
      <c r="Q24" s="6" t="s">
        <v>90</v>
      </c>
      <c r="R24" s="6" t="s">
        <v>120</v>
      </c>
      <c r="S24" s="6" t="s">
        <v>225</v>
      </c>
      <c r="T24" s="6" t="s">
        <v>91</v>
      </c>
      <c r="U24" s="6">
        <f>W24</f>
        <v>1865</v>
      </c>
      <c r="V24" s="6">
        <f>E24+G24+I24+K24+M24+O24</f>
        <v>4975</v>
      </c>
      <c r="W24" s="6">
        <f>F24+H24+J24+L24+N24+P24</f>
        <v>1865</v>
      </c>
      <c r="X24" s="8">
        <f>F24/E24*100</f>
        <v>26.48578811369509</v>
      </c>
      <c r="Y24" s="8">
        <f>H24/G24*100</f>
        <v>56.728538283062647</v>
      </c>
      <c r="Z24" s="8">
        <f>J24/I24*100</f>
        <v>46.560846560846556</v>
      </c>
      <c r="AA24" s="8">
        <f>L24/K24*100</f>
        <v>35.085007727975267</v>
      </c>
      <c r="AB24" s="8">
        <f>N24/M24*100</f>
        <v>28.999999999999996</v>
      </c>
      <c r="AC24" s="8">
        <f>P24/O24*100</f>
        <v>14.912280701754385</v>
      </c>
      <c r="AD24" s="8">
        <f t="shared" si="0"/>
        <v>37.48743718592965</v>
      </c>
      <c r="AE24" s="5" t="s">
        <v>41</v>
      </c>
      <c r="AF24" s="4"/>
    </row>
    <row r="25" spans="1:32" x14ac:dyDescent="0.3">
      <c r="A25" s="4">
        <v>88</v>
      </c>
      <c r="B25" s="5" t="s">
        <v>380</v>
      </c>
      <c r="C25" s="5" t="s">
        <v>359</v>
      </c>
      <c r="D25" s="7" t="s">
        <v>226</v>
      </c>
      <c r="E25" s="6">
        <v>707</v>
      </c>
      <c r="F25" s="6" t="s">
        <v>227</v>
      </c>
      <c r="G25" s="6">
        <v>446</v>
      </c>
      <c r="H25" s="6" t="s">
        <v>228</v>
      </c>
      <c r="I25" s="6">
        <v>534</v>
      </c>
      <c r="J25" s="6" t="s">
        <v>229</v>
      </c>
      <c r="K25" s="6">
        <v>1209</v>
      </c>
      <c r="L25" s="6" t="s">
        <v>230</v>
      </c>
      <c r="M25" s="6">
        <v>197</v>
      </c>
      <c r="N25" s="6" t="s">
        <v>231</v>
      </c>
      <c r="O25" s="6">
        <v>156</v>
      </c>
      <c r="P25" s="6" t="s">
        <v>232</v>
      </c>
      <c r="Q25" s="6">
        <v>170</v>
      </c>
      <c r="R25" s="6" t="s">
        <v>110</v>
      </c>
      <c r="S25" s="6" t="s">
        <v>225</v>
      </c>
      <c r="T25" s="6" t="s">
        <v>91</v>
      </c>
      <c r="U25" s="6" t="s">
        <v>102</v>
      </c>
      <c r="V25" s="6">
        <f>E25+G25+I25+K25+M25+O25</f>
        <v>3249</v>
      </c>
      <c r="W25" s="6">
        <f>F25+H25+J25+L25+N25+P25</f>
        <v>2003</v>
      </c>
      <c r="X25" s="8">
        <f>F25/E25*100</f>
        <v>46.251768033946249</v>
      </c>
      <c r="Y25" s="8">
        <f>H25/G25*100</f>
        <v>79.596412556053806</v>
      </c>
      <c r="Z25" s="8">
        <f>J25/I25*100</f>
        <v>71.535580524344567</v>
      </c>
      <c r="AA25" s="8">
        <f>L25/K25*100</f>
        <v>67.328370554177013</v>
      </c>
      <c r="AB25" s="8">
        <f>N25/M25*100</f>
        <v>32.487309644670049</v>
      </c>
      <c r="AC25" s="8">
        <f>P25/O25*100</f>
        <v>39.102564102564102</v>
      </c>
      <c r="AD25" s="8">
        <f t="shared" si="0"/>
        <v>61.649738381040322</v>
      </c>
      <c r="AE25" s="5" t="s">
        <v>42</v>
      </c>
      <c r="AF25" s="4"/>
    </row>
    <row r="26" spans="1:32" x14ac:dyDescent="0.3">
      <c r="A26" s="4">
        <v>89</v>
      </c>
      <c r="B26" s="5" t="s">
        <v>381</v>
      </c>
      <c r="C26" s="5" t="s">
        <v>359</v>
      </c>
      <c r="D26" s="7" t="s">
        <v>233</v>
      </c>
      <c r="E26" s="6">
        <v>59</v>
      </c>
      <c r="F26" s="6" t="s">
        <v>214</v>
      </c>
      <c r="G26" s="6">
        <v>89</v>
      </c>
      <c r="H26" s="6" t="s">
        <v>218</v>
      </c>
      <c r="I26" s="6">
        <v>37</v>
      </c>
      <c r="J26" s="6" t="s">
        <v>234</v>
      </c>
      <c r="K26" s="6">
        <v>180</v>
      </c>
      <c r="L26" s="6" t="s">
        <v>235</v>
      </c>
      <c r="M26" s="6">
        <v>1</v>
      </c>
      <c r="N26" s="6" t="s">
        <v>236</v>
      </c>
      <c r="O26" s="6">
        <v>18</v>
      </c>
      <c r="P26" s="6" t="s">
        <v>237</v>
      </c>
      <c r="Q26" s="6">
        <v>28</v>
      </c>
      <c r="R26" s="6" t="s">
        <v>110</v>
      </c>
      <c r="S26" s="6" t="s">
        <v>225</v>
      </c>
      <c r="T26" s="6" t="s">
        <v>91</v>
      </c>
      <c r="U26" s="6" t="s">
        <v>102</v>
      </c>
      <c r="V26" s="6">
        <f>E26+G26+I26+K26+M26+O26</f>
        <v>384</v>
      </c>
      <c r="W26" s="6">
        <f>F26+H26+J26+L26+N26+P26</f>
        <v>281</v>
      </c>
      <c r="X26" s="8">
        <f>F26/E26*100</f>
        <v>45.762711864406782</v>
      </c>
      <c r="Y26" s="8">
        <f>H26/G26*100</f>
        <v>38.202247191011232</v>
      </c>
      <c r="Z26" s="8">
        <f>J26/I26*100</f>
        <v>100</v>
      </c>
      <c r="AA26" s="8">
        <f>L26/K26*100</f>
        <v>97.777777777777771</v>
      </c>
      <c r="AB26" s="8">
        <f>N26/M26*100</f>
        <v>100</v>
      </c>
      <c r="AC26" s="8">
        <f>P26/O26*100</f>
        <v>33.333333333333329</v>
      </c>
      <c r="AD26" s="8">
        <f t="shared" si="0"/>
        <v>73.177083333333343</v>
      </c>
      <c r="AE26" s="5" t="s">
        <v>43</v>
      </c>
      <c r="AF26" s="4"/>
    </row>
    <row r="27" spans="1:32" x14ac:dyDescent="0.3">
      <c r="A27" s="4">
        <v>90</v>
      </c>
      <c r="B27" s="5" t="s">
        <v>382</v>
      </c>
      <c r="C27" s="5" t="s">
        <v>359</v>
      </c>
      <c r="D27" s="7" t="s">
        <v>233</v>
      </c>
      <c r="E27" s="6">
        <v>299</v>
      </c>
      <c r="F27" s="6" t="s">
        <v>238</v>
      </c>
      <c r="G27" s="6">
        <v>313</v>
      </c>
      <c r="H27" s="6" t="s">
        <v>180</v>
      </c>
      <c r="I27" s="6">
        <v>309</v>
      </c>
      <c r="J27" s="6" t="s">
        <v>104</v>
      </c>
      <c r="K27" s="6">
        <v>653</v>
      </c>
      <c r="L27" s="6" t="s">
        <v>239</v>
      </c>
      <c r="M27" s="6">
        <v>83</v>
      </c>
      <c r="N27" s="6" t="s">
        <v>165</v>
      </c>
      <c r="O27" s="6">
        <v>71</v>
      </c>
      <c r="P27" s="6" t="s">
        <v>118</v>
      </c>
      <c r="Q27" s="6">
        <v>119</v>
      </c>
      <c r="R27" s="6" t="s">
        <v>110</v>
      </c>
      <c r="S27" s="6" t="s">
        <v>225</v>
      </c>
      <c r="T27" s="6" t="s">
        <v>91</v>
      </c>
      <c r="U27" s="6" t="s">
        <v>102</v>
      </c>
      <c r="V27" s="6">
        <f>E27+G27+I27+K27+M27+O27</f>
        <v>1728</v>
      </c>
      <c r="W27" s="6">
        <f>F27+H27+J27+L27+N27+P27</f>
        <v>1315</v>
      </c>
      <c r="X27" s="8">
        <f>F27/E27*100</f>
        <v>64.214046822742475</v>
      </c>
      <c r="Y27" s="8">
        <f>H27/G27*100</f>
        <v>79.552715654952081</v>
      </c>
      <c r="Z27" s="8">
        <f>J27/I27*100</f>
        <v>93.203883495145632</v>
      </c>
      <c r="AA27" s="8">
        <f>L27/K27*100</f>
        <v>77.182235834609486</v>
      </c>
      <c r="AB27" s="8">
        <f>N27/M27*100</f>
        <v>74.698795180722882</v>
      </c>
      <c r="AC27" s="8">
        <f>P27/O27*100</f>
        <v>28.169014084507044</v>
      </c>
      <c r="AD27" s="8">
        <f t="shared" si="0"/>
        <v>76.099537037037038</v>
      </c>
      <c r="AE27" s="5" t="s">
        <v>44</v>
      </c>
      <c r="AF27" s="4"/>
    </row>
    <row r="28" spans="1:32" x14ac:dyDescent="0.3">
      <c r="A28" s="4">
        <v>91</v>
      </c>
      <c r="B28" s="5" t="s">
        <v>383</v>
      </c>
      <c r="C28" s="5" t="s">
        <v>352</v>
      </c>
      <c r="D28" s="7" t="s">
        <v>233</v>
      </c>
      <c r="E28" s="6">
        <v>44</v>
      </c>
      <c r="F28" s="6" t="s">
        <v>118</v>
      </c>
      <c r="G28" s="6">
        <v>3</v>
      </c>
      <c r="H28" s="6" t="s">
        <v>210</v>
      </c>
      <c r="I28" s="6">
        <v>23</v>
      </c>
      <c r="J28" s="6" t="s">
        <v>240</v>
      </c>
      <c r="K28" s="6">
        <v>42</v>
      </c>
      <c r="L28" s="6" t="s">
        <v>218</v>
      </c>
      <c r="M28" s="6">
        <v>1</v>
      </c>
      <c r="N28" s="6" t="s">
        <v>119</v>
      </c>
      <c r="O28" s="6">
        <v>10</v>
      </c>
      <c r="P28" s="6" t="s">
        <v>210</v>
      </c>
      <c r="Q28" s="6">
        <v>64</v>
      </c>
      <c r="R28" s="6" t="s">
        <v>110</v>
      </c>
      <c r="S28" s="6" t="s">
        <v>225</v>
      </c>
      <c r="T28" s="6" t="s">
        <v>91</v>
      </c>
      <c r="U28" s="6" t="s">
        <v>102</v>
      </c>
      <c r="V28" s="6">
        <f>E28+G28+I28+K28+M28+O28</f>
        <v>123</v>
      </c>
      <c r="W28" s="6">
        <f>F28+H28+J28+L28+N28+P28</f>
        <v>74</v>
      </c>
      <c r="X28" s="8">
        <f>F28/E28*100</f>
        <v>45.454545454545453</v>
      </c>
      <c r="Y28" s="8">
        <f>H28/G28*100</f>
        <v>100</v>
      </c>
      <c r="Z28" s="8">
        <f>J28/I28*100</f>
        <v>60.869565217391312</v>
      </c>
      <c r="AA28" s="8">
        <f>L28/K28*100</f>
        <v>80.952380952380949</v>
      </c>
      <c r="AB28" s="8">
        <f>N28/M28*100</f>
        <v>0</v>
      </c>
      <c r="AC28" s="8">
        <f>P28/O28*100</f>
        <v>30</v>
      </c>
      <c r="AD28" s="8">
        <f t="shared" si="0"/>
        <v>60.162601626016269</v>
      </c>
      <c r="AE28" s="5" t="s">
        <v>45</v>
      </c>
      <c r="AF28" s="4"/>
    </row>
    <row r="29" spans="1:32" x14ac:dyDescent="0.3">
      <c r="A29" s="4">
        <v>93</v>
      </c>
      <c r="B29" s="5" t="s">
        <v>384</v>
      </c>
      <c r="C29" s="5" t="s">
        <v>362</v>
      </c>
      <c r="D29" s="7" t="s">
        <v>233</v>
      </c>
      <c r="E29" s="6">
        <v>316</v>
      </c>
      <c r="F29" s="6" t="s">
        <v>241</v>
      </c>
      <c r="G29" s="6">
        <v>338</v>
      </c>
      <c r="H29" s="6" t="s">
        <v>242</v>
      </c>
      <c r="I29" s="6">
        <v>289</v>
      </c>
      <c r="J29" s="6" t="s">
        <v>243</v>
      </c>
      <c r="K29" s="6">
        <v>983</v>
      </c>
      <c r="L29" s="6" t="s">
        <v>244</v>
      </c>
      <c r="M29" s="6">
        <v>281</v>
      </c>
      <c r="N29" s="6" t="s">
        <v>141</v>
      </c>
      <c r="O29" s="6">
        <v>234</v>
      </c>
      <c r="P29" s="6" t="s">
        <v>245</v>
      </c>
      <c r="Q29" s="6">
        <v>25</v>
      </c>
      <c r="R29" s="6" t="s">
        <v>99</v>
      </c>
      <c r="S29" s="6" t="s">
        <v>246</v>
      </c>
      <c r="T29" s="6" t="s">
        <v>91</v>
      </c>
      <c r="U29" s="6" t="s">
        <v>247</v>
      </c>
      <c r="V29" s="6">
        <f>E29+G29+I29+K29+M29+O29</f>
        <v>2441</v>
      </c>
      <c r="W29" s="6">
        <f>F29+H29+J29+L29+N29+P29</f>
        <v>1272</v>
      </c>
      <c r="X29" s="8">
        <f>F29/E29*100</f>
        <v>28.481012658227851</v>
      </c>
      <c r="Y29" s="8">
        <f>H29/G29*100</f>
        <v>90.23668639053254</v>
      </c>
      <c r="Z29" s="8">
        <f>J29/I29*100</f>
        <v>61.245674740484425</v>
      </c>
      <c r="AA29" s="8">
        <f>L29/K29*100</f>
        <v>56.052899287894199</v>
      </c>
      <c r="AB29" s="8">
        <f>N29/M29*100</f>
        <v>33.096085409252666</v>
      </c>
      <c r="AC29" s="8">
        <f>P29/O29*100</f>
        <v>23.931623931623932</v>
      </c>
      <c r="AD29" s="8">
        <f t="shared" si="0"/>
        <v>52.109791069233921</v>
      </c>
      <c r="AE29" s="5" t="s">
        <v>46</v>
      </c>
      <c r="AF29" s="4"/>
    </row>
    <row r="30" spans="1:32" x14ac:dyDescent="0.3">
      <c r="A30" s="4">
        <v>95</v>
      </c>
      <c r="B30" s="5" t="s">
        <v>385</v>
      </c>
      <c r="C30" s="5" t="s">
        <v>362</v>
      </c>
      <c r="D30" s="7" t="s">
        <v>233</v>
      </c>
      <c r="E30" s="6">
        <v>328</v>
      </c>
      <c r="F30" s="6" t="s">
        <v>248</v>
      </c>
      <c r="G30" s="6">
        <v>297</v>
      </c>
      <c r="H30" s="6" t="s">
        <v>249</v>
      </c>
      <c r="I30" s="6">
        <v>232</v>
      </c>
      <c r="J30" s="6" t="s">
        <v>224</v>
      </c>
      <c r="K30" s="6">
        <v>910</v>
      </c>
      <c r="L30" s="6" t="s">
        <v>250</v>
      </c>
      <c r="M30" s="6">
        <v>265</v>
      </c>
      <c r="N30" s="6" t="s">
        <v>251</v>
      </c>
      <c r="O30" s="6">
        <v>297</v>
      </c>
      <c r="P30" s="6" t="s">
        <v>205</v>
      </c>
      <c r="Q30" s="6">
        <v>0</v>
      </c>
      <c r="R30" s="6" t="s">
        <v>99</v>
      </c>
      <c r="S30" s="6" t="s">
        <v>225</v>
      </c>
      <c r="T30" s="6" t="s">
        <v>91</v>
      </c>
      <c r="U30" s="6" t="s">
        <v>252</v>
      </c>
      <c r="V30" s="6">
        <f>E30+G30+I30+K30+M30+O30</f>
        <v>2329</v>
      </c>
      <c r="W30" s="6">
        <f>F30+H30+J30+L30+N30+P30</f>
        <v>602</v>
      </c>
      <c r="X30" s="8">
        <f>F30/E30*100</f>
        <v>20.426829268292682</v>
      </c>
      <c r="Y30" s="8">
        <f>H30/G30*100</f>
        <v>53.535353535353536</v>
      </c>
      <c r="Z30" s="8">
        <f>J30/I30*100</f>
        <v>37.5</v>
      </c>
      <c r="AA30" s="8">
        <f>L30/K30*100</f>
        <v>21.64835164835165</v>
      </c>
      <c r="AB30" s="8">
        <f>N30/M30*100</f>
        <v>18.113207547169811</v>
      </c>
      <c r="AC30" s="8">
        <f>P30/O30*100</f>
        <v>14.814814814814813</v>
      </c>
      <c r="AD30" s="8">
        <f t="shared" si="0"/>
        <v>25.848003434950623</v>
      </c>
      <c r="AE30" s="5" t="s">
        <v>47</v>
      </c>
      <c r="AF30" s="4"/>
    </row>
    <row r="31" spans="1:32" x14ac:dyDescent="0.3">
      <c r="A31" s="4">
        <v>97</v>
      </c>
      <c r="B31" s="5" t="s">
        <v>386</v>
      </c>
      <c r="C31" s="5" t="s">
        <v>352</v>
      </c>
      <c r="D31" s="7" t="s">
        <v>253</v>
      </c>
      <c r="E31" s="6">
        <v>329</v>
      </c>
      <c r="F31" s="6" t="s">
        <v>254</v>
      </c>
      <c r="G31" s="6">
        <v>450</v>
      </c>
      <c r="H31" s="6" t="s">
        <v>255</v>
      </c>
      <c r="I31" s="6">
        <v>277</v>
      </c>
      <c r="J31" s="6" t="s">
        <v>256</v>
      </c>
      <c r="K31" s="6">
        <v>1305</v>
      </c>
      <c r="L31" s="6" t="s">
        <v>257</v>
      </c>
      <c r="M31" s="6">
        <v>211</v>
      </c>
      <c r="N31" s="6" t="s">
        <v>258</v>
      </c>
      <c r="O31" s="6">
        <v>239</v>
      </c>
      <c r="P31" s="6" t="s">
        <v>259</v>
      </c>
      <c r="Q31" s="6">
        <v>0</v>
      </c>
      <c r="R31" s="6" t="s">
        <v>99</v>
      </c>
      <c r="S31" s="6" t="s">
        <v>100</v>
      </c>
      <c r="T31" s="6" t="s">
        <v>101</v>
      </c>
      <c r="U31" s="6" t="s">
        <v>260</v>
      </c>
      <c r="V31" s="6">
        <f>E31+G31+I31+K31+M31+O31</f>
        <v>2811</v>
      </c>
      <c r="W31" s="6">
        <f>F31+H31+J31+L31+N31+P31</f>
        <v>1782</v>
      </c>
      <c r="X31" s="8">
        <f>F31/E31*100</f>
        <v>46.200607902735563</v>
      </c>
      <c r="Y31" s="8">
        <f>H31/G31*100</f>
        <v>82</v>
      </c>
      <c r="Z31" s="8">
        <f>J31/I31*100</f>
        <v>79.422382671480136</v>
      </c>
      <c r="AA31" s="8">
        <f>L31/K31*100</f>
        <v>58.697318007662837</v>
      </c>
      <c r="AB31" s="8">
        <f>N31/M31*100</f>
        <v>70.616113744075832</v>
      </c>
      <c r="AC31" s="8">
        <f>P31/O31*100</f>
        <v>52.719665271966534</v>
      </c>
      <c r="AD31" s="8">
        <f t="shared" si="0"/>
        <v>63.393810032017072</v>
      </c>
      <c r="AE31" s="5" t="s">
        <v>48</v>
      </c>
      <c r="AF31" s="4"/>
    </row>
    <row r="32" spans="1:32" x14ac:dyDescent="0.3">
      <c r="A32" s="4">
        <v>98</v>
      </c>
      <c r="B32" s="5" t="s">
        <v>387</v>
      </c>
      <c r="C32" s="5" t="s">
        <v>352</v>
      </c>
      <c r="D32" s="7" t="s">
        <v>253</v>
      </c>
      <c r="E32" s="6">
        <v>62</v>
      </c>
      <c r="F32" s="6" t="s">
        <v>261</v>
      </c>
      <c r="G32" s="6">
        <v>3</v>
      </c>
      <c r="H32" s="6" t="s">
        <v>209</v>
      </c>
      <c r="I32" s="6">
        <v>34</v>
      </c>
      <c r="J32" s="6" t="s">
        <v>262</v>
      </c>
      <c r="K32" s="6">
        <v>117</v>
      </c>
      <c r="L32" s="6" t="s">
        <v>133</v>
      </c>
      <c r="M32" s="6">
        <v>58</v>
      </c>
      <c r="N32" s="6" t="s">
        <v>208</v>
      </c>
      <c r="O32" s="6">
        <v>50</v>
      </c>
      <c r="P32" s="6" t="s">
        <v>263</v>
      </c>
      <c r="Q32" s="6">
        <v>0</v>
      </c>
      <c r="R32" s="6" t="s">
        <v>99</v>
      </c>
      <c r="S32" s="6" t="s">
        <v>100</v>
      </c>
      <c r="T32" s="6" t="s">
        <v>101</v>
      </c>
      <c r="U32" s="6" t="s">
        <v>150</v>
      </c>
      <c r="V32" s="6">
        <f>E32+G32+I32+K32+M32+O32</f>
        <v>324</v>
      </c>
      <c r="W32" s="6">
        <f>F32+H32+J32+L32+N32+P32</f>
        <v>112</v>
      </c>
      <c r="X32" s="8">
        <f>F32/E32*100</f>
        <v>25.806451612903224</v>
      </c>
      <c r="Y32" s="8">
        <f>H32/G32*100</f>
        <v>66.666666666666657</v>
      </c>
      <c r="Z32" s="8">
        <f>J32/I32*100</f>
        <v>76.470588235294116</v>
      </c>
      <c r="AA32" s="8">
        <f>L32/K32*100</f>
        <v>43.589743589743591</v>
      </c>
      <c r="AB32" s="8">
        <f>N32/M32*100</f>
        <v>13.793103448275861</v>
      </c>
      <c r="AC32" s="8">
        <f>P32/O32*100</f>
        <v>18</v>
      </c>
      <c r="AD32" s="8">
        <f t="shared" si="0"/>
        <v>34.567901234567898</v>
      </c>
      <c r="AE32" s="5" t="s">
        <v>49</v>
      </c>
      <c r="AF32" s="4"/>
    </row>
    <row r="33" spans="1:32" x14ac:dyDescent="0.3">
      <c r="A33" s="4">
        <v>99</v>
      </c>
      <c r="B33" s="5" t="s">
        <v>388</v>
      </c>
      <c r="C33" s="5" t="s">
        <v>356</v>
      </c>
      <c r="D33" s="7" t="s">
        <v>264</v>
      </c>
      <c r="E33" s="6">
        <v>211</v>
      </c>
      <c r="F33" s="6" t="s">
        <v>265</v>
      </c>
      <c r="G33" s="6">
        <v>32</v>
      </c>
      <c r="H33" s="6" t="s">
        <v>261</v>
      </c>
      <c r="I33" s="6">
        <v>217</v>
      </c>
      <c r="J33" s="6" t="s">
        <v>109</v>
      </c>
      <c r="K33" s="6">
        <v>540</v>
      </c>
      <c r="L33" s="6" t="s">
        <v>215</v>
      </c>
      <c r="M33" s="6">
        <v>199</v>
      </c>
      <c r="N33" s="6" t="s">
        <v>133</v>
      </c>
      <c r="O33" s="6">
        <v>72</v>
      </c>
      <c r="P33" s="6" t="s">
        <v>217</v>
      </c>
      <c r="Q33" s="6">
        <v>51</v>
      </c>
      <c r="R33" s="6" t="s">
        <v>99</v>
      </c>
      <c r="S33" s="6" t="s">
        <v>266</v>
      </c>
      <c r="T33" s="6" t="s">
        <v>91</v>
      </c>
      <c r="U33" s="6" t="s">
        <v>105</v>
      </c>
      <c r="V33" s="6">
        <f>E33+G33+I33+K33+M33+O33</f>
        <v>1271</v>
      </c>
      <c r="W33" s="6">
        <f>F33+H33+J33+L33+N33+P33</f>
        <v>449</v>
      </c>
      <c r="X33" s="8">
        <f>F33/E33*100</f>
        <v>46.919431279620852</v>
      </c>
      <c r="Y33" s="8">
        <f>H33/G33*100</f>
        <v>50</v>
      </c>
      <c r="Z33" s="8">
        <f>J33/I33*100</f>
        <v>37.788018433179722</v>
      </c>
      <c r="AA33" s="8">
        <f>L33/K33*100</f>
        <v>33.148148148148152</v>
      </c>
      <c r="AB33" s="8">
        <f>N33/M33*100</f>
        <v>25.628140703517587</v>
      </c>
      <c r="AC33" s="8">
        <f>P33/O33*100</f>
        <v>30.555555555555557</v>
      </c>
      <c r="AD33" s="8">
        <f t="shared" si="0"/>
        <v>35.326514555468137</v>
      </c>
      <c r="AE33" s="5" t="s">
        <v>50</v>
      </c>
      <c r="AF33" s="4"/>
    </row>
    <row r="34" spans="1:32" x14ac:dyDescent="0.3">
      <c r="A34" s="4">
        <v>101</v>
      </c>
      <c r="B34" s="5" t="s">
        <v>389</v>
      </c>
      <c r="C34" s="5" t="s">
        <v>359</v>
      </c>
      <c r="D34" s="7" t="s">
        <v>267</v>
      </c>
      <c r="E34" s="6">
        <v>177</v>
      </c>
      <c r="F34" s="6" t="s">
        <v>268</v>
      </c>
      <c r="G34" s="6">
        <v>185</v>
      </c>
      <c r="H34" s="6" t="s">
        <v>259</v>
      </c>
      <c r="I34" s="6">
        <v>113</v>
      </c>
      <c r="J34" s="6" t="s">
        <v>172</v>
      </c>
      <c r="K34" s="6">
        <v>355</v>
      </c>
      <c r="L34" s="6" t="s">
        <v>269</v>
      </c>
      <c r="M34" s="6">
        <v>226</v>
      </c>
      <c r="N34" s="6" t="s">
        <v>270</v>
      </c>
      <c r="O34" s="6">
        <v>105</v>
      </c>
      <c r="P34" s="6" t="s">
        <v>169</v>
      </c>
      <c r="Q34" s="6">
        <v>18</v>
      </c>
      <c r="R34" s="6" t="s">
        <v>120</v>
      </c>
      <c r="S34" s="6" t="s">
        <v>111</v>
      </c>
      <c r="T34" s="6" t="s">
        <v>91</v>
      </c>
      <c r="U34" s="6" t="s">
        <v>102</v>
      </c>
      <c r="V34" s="6">
        <f>E34+G34+I34+K34+M34+O34</f>
        <v>1161</v>
      </c>
      <c r="W34" s="6">
        <f>F34+H34+J34+L34+N34+P34</f>
        <v>654</v>
      </c>
      <c r="X34" s="8">
        <f>F34/E34*100</f>
        <v>70.056497175141246</v>
      </c>
      <c r="Y34" s="8">
        <f>H34/G34*100</f>
        <v>68.108108108108112</v>
      </c>
      <c r="Z34" s="8">
        <f>J34/I34*100</f>
        <v>77.876106194690266</v>
      </c>
      <c r="AA34" s="8">
        <f>L34/K34*100</f>
        <v>54.647887323943664</v>
      </c>
      <c r="AB34" s="8">
        <f>N34/M34*100</f>
        <v>27.876106194690266</v>
      </c>
      <c r="AC34" s="8">
        <f>P34/O34*100</f>
        <v>56.19047619047619</v>
      </c>
      <c r="AD34" s="8">
        <f t="shared" si="0"/>
        <v>56.330749354005171</v>
      </c>
      <c r="AE34" s="5" t="s">
        <v>51</v>
      </c>
      <c r="AF34" s="4"/>
    </row>
    <row r="35" spans="1:32" x14ac:dyDescent="0.3">
      <c r="A35" s="4">
        <v>105</v>
      </c>
      <c r="B35" s="5" t="s">
        <v>390</v>
      </c>
      <c r="C35" s="5" t="s">
        <v>354</v>
      </c>
      <c r="D35" s="7" t="s">
        <v>144</v>
      </c>
      <c r="E35" s="6">
        <v>102</v>
      </c>
      <c r="F35" s="6" t="s">
        <v>194</v>
      </c>
      <c r="G35" s="6">
        <v>120</v>
      </c>
      <c r="H35" s="6" t="s">
        <v>271</v>
      </c>
      <c r="I35" s="6">
        <v>5</v>
      </c>
      <c r="J35" s="6" t="s">
        <v>272</v>
      </c>
      <c r="K35" s="6">
        <v>579</v>
      </c>
      <c r="L35" s="6" t="s">
        <v>273</v>
      </c>
      <c r="M35" s="6">
        <v>9</v>
      </c>
      <c r="N35" s="6" t="s">
        <v>263</v>
      </c>
      <c r="O35" s="6">
        <v>37</v>
      </c>
      <c r="P35" s="6" t="s">
        <v>214</v>
      </c>
      <c r="Q35" s="6">
        <v>0</v>
      </c>
      <c r="R35" s="6" t="s">
        <v>274</v>
      </c>
      <c r="S35" s="6" t="s">
        <v>111</v>
      </c>
      <c r="T35" s="6" t="s">
        <v>91</v>
      </c>
      <c r="U35" s="6" t="s">
        <v>102</v>
      </c>
      <c r="V35" s="6">
        <f>E35+G35+I35+K35+M35+O35</f>
        <v>852</v>
      </c>
      <c r="W35" s="6">
        <f>F35+H35+J35+L35+N35+P35</f>
        <v>436</v>
      </c>
      <c r="X35" s="8">
        <f>F35/E35*100</f>
        <v>49.019607843137251</v>
      </c>
      <c r="Y35" s="8">
        <f>H35/G35*100</f>
        <v>59.166666666666664</v>
      </c>
      <c r="Z35" s="8">
        <f>J35/I35*100</f>
        <v>100</v>
      </c>
      <c r="AA35" s="8">
        <f>L35/K35*100</f>
        <v>47.32297063903281</v>
      </c>
      <c r="AB35" s="8">
        <f>N35/M35*100</f>
        <v>100</v>
      </c>
      <c r="AC35" s="8">
        <f>P35/O35*100</f>
        <v>72.972972972972968</v>
      </c>
      <c r="AD35" s="8">
        <f t="shared" si="0"/>
        <v>51.173708920187785</v>
      </c>
      <c r="AE35" s="5" t="s">
        <v>52</v>
      </c>
      <c r="AF35" s="4"/>
    </row>
    <row r="36" spans="1:32" x14ac:dyDescent="0.3">
      <c r="A36" s="4">
        <v>104</v>
      </c>
      <c r="B36" s="5" t="s">
        <v>391</v>
      </c>
      <c r="C36" s="5" t="s">
        <v>354</v>
      </c>
      <c r="D36" s="7" t="s">
        <v>219</v>
      </c>
      <c r="E36" s="6">
        <v>247</v>
      </c>
      <c r="F36" s="6" t="s">
        <v>241</v>
      </c>
      <c r="G36" s="6">
        <v>268</v>
      </c>
      <c r="H36" s="6" t="s">
        <v>275</v>
      </c>
      <c r="I36" s="6">
        <v>194</v>
      </c>
      <c r="J36" s="6" t="s">
        <v>124</v>
      </c>
      <c r="K36" s="6">
        <v>773</v>
      </c>
      <c r="L36" s="6" t="s">
        <v>276</v>
      </c>
      <c r="M36" s="6">
        <v>218</v>
      </c>
      <c r="N36" s="6" t="s">
        <v>165</v>
      </c>
      <c r="O36" s="6">
        <v>127</v>
      </c>
      <c r="P36" s="6" t="s">
        <v>277</v>
      </c>
      <c r="Q36" s="6">
        <v>10</v>
      </c>
      <c r="R36" s="6" t="s">
        <v>99</v>
      </c>
      <c r="S36" s="6" t="s">
        <v>225</v>
      </c>
      <c r="T36" s="6" t="s">
        <v>91</v>
      </c>
      <c r="U36" s="6" t="s">
        <v>102</v>
      </c>
      <c r="V36" s="6">
        <f>E36+G36+I36+K36+M36+O36</f>
        <v>1827</v>
      </c>
      <c r="W36" s="6">
        <f>F36+H36+J36+L36+N36+P36</f>
        <v>643</v>
      </c>
      <c r="X36" s="8">
        <f>F36/E36*100</f>
        <v>36.43724696356275</v>
      </c>
      <c r="Y36" s="8">
        <f>H36/G36*100</f>
        <v>50.746268656716417</v>
      </c>
      <c r="Z36" s="8">
        <f>J36/I36*100</f>
        <v>30.927835051546392</v>
      </c>
      <c r="AA36" s="8">
        <f>L36/K36*100</f>
        <v>32.988357050452784</v>
      </c>
      <c r="AB36" s="8">
        <f>N36/M36*100</f>
        <v>28.440366972477065</v>
      </c>
      <c r="AC36" s="8">
        <f>P36/O36*100</f>
        <v>31.496062992125985</v>
      </c>
      <c r="AD36" s="8">
        <f t="shared" si="0"/>
        <v>35.194307608100708</v>
      </c>
      <c r="AE36" s="5" t="s">
        <v>53</v>
      </c>
      <c r="AF36" s="4"/>
    </row>
    <row r="37" spans="1:32" x14ac:dyDescent="0.3">
      <c r="A37" s="4">
        <v>106</v>
      </c>
      <c r="B37" s="5" t="s">
        <v>392</v>
      </c>
      <c r="C37" s="5" t="s">
        <v>354</v>
      </c>
      <c r="D37" s="7" t="s">
        <v>103</v>
      </c>
      <c r="E37" s="6">
        <v>56</v>
      </c>
      <c r="F37" s="6" t="s">
        <v>234</v>
      </c>
      <c r="G37" s="6">
        <v>39</v>
      </c>
      <c r="H37" s="6" t="s">
        <v>199</v>
      </c>
      <c r="I37" s="6">
        <v>36</v>
      </c>
      <c r="J37" s="6" t="s">
        <v>123</v>
      </c>
      <c r="K37" s="6">
        <v>175</v>
      </c>
      <c r="L37" s="6" t="s">
        <v>278</v>
      </c>
      <c r="M37" s="6">
        <v>51</v>
      </c>
      <c r="N37" s="6" t="s">
        <v>205</v>
      </c>
      <c r="O37" s="6">
        <v>57</v>
      </c>
      <c r="P37" s="6" t="s">
        <v>207</v>
      </c>
      <c r="Q37" s="6">
        <v>8</v>
      </c>
      <c r="R37" s="6" t="s">
        <v>110</v>
      </c>
      <c r="S37" s="6" t="s">
        <v>111</v>
      </c>
      <c r="T37" s="6" t="s">
        <v>91</v>
      </c>
      <c r="U37" s="6" t="s">
        <v>279</v>
      </c>
      <c r="V37" s="6">
        <f>E37+G37+I37+K37+M37+O37</f>
        <v>414</v>
      </c>
      <c r="W37" s="6">
        <f>F37+H37+J37+L37+N37+P37</f>
        <v>290</v>
      </c>
      <c r="X37" s="8">
        <f>F37/E37*100</f>
        <v>66.071428571428569</v>
      </c>
      <c r="Y37" s="8">
        <f>H37/G37*100</f>
        <v>100</v>
      </c>
      <c r="Z37" s="8">
        <f>J37/I37*100</f>
        <v>86.111111111111114</v>
      </c>
      <c r="AA37" s="8">
        <f>L37/K37*100</f>
        <v>65.714285714285708</v>
      </c>
      <c r="AB37" s="8">
        <f>N37/M37*100</f>
        <v>86.274509803921575</v>
      </c>
      <c r="AC37" s="8">
        <f>P37/O37*100</f>
        <v>42.105263157894733</v>
      </c>
      <c r="AD37" s="8">
        <f t="shared" si="0"/>
        <v>70.048309178743963</v>
      </c>
      <c r="AE37" s="5" t="s">
        <v>54</v>
      </c>
      <c r="AF37" s="4"/>
    </row>
    <row r="38" spans="1:32" x14ac:dyDescent="0.3">
      <c r="A38" s="4">
        <v>107</v>
      </c>
      <c r="B38" s="5" t="s">
        <v>393</v>
      </c>
      <c r="C38" s="5" t="s">
        <v>356</v>
      </c>
      <c r="D38" s="7" t="s">
        <v>219</v>
      </c>
      <c r="E38" s="6">
        <v>179</v>
      </c>
      <c r="F38" s="6" t="s">
        <v>147</v>
      </c>
      <c r="G38" s="6">
        <v>30</v>
      </c>
      <c r="H38" s="6" t="s">
        <v>202</v>
      </c>
      <c r="I38" s="6">
        <v>106</v>
      </c>
      <c r="J38" s="6" t="s">
        <v>132</v>
      </c>
      <c r="K38" s="6">
        <v>330</v>
      </c>
      <c r="L38" s="6" t="s">
        <v>93</v>
      </c>
      <c r="M38" s="6">
        <v>106</v>
      </c>
      <c r="N38" s="6" t="s">
        <v>126</v>
      </c>
      <c r="O38" s="6">
        <v>60</v>
      </c>
      <c r="P38" s="6" t="s">
        <v>202</v>
      </c>
      <c r="Q38" s="6">
        <v>14</v>
      </c>
      <c r="R38" s="6" t="s">
        <v>99</v>
      </c>
      <c r="S38" s="6" t="s">
        <v>156</v>
      </c>
      <c r="T38" s="6" t="s">
        <v>101</v>
      </c>
      <c r="U38" s="6" t="s">
        <v>280</v>
      </c>
      <c r="V38" s="6">
        <f>E38+G38+I38+K38+M38+O38</f>
        <v>811</v>
      </c>
      <c r="W38" s="6">
        <f>F38+H38+J38+L38+N38+P38</f>
        <v>295</v>
      </c>
      <c r="X38" s="8">
        <f>F38/E38*100</f>
        <v>40.782122905027933</v>
      </c>
      <c r="Y38" s="8">
        <f>H38/G38*100</f>
        <v>43.333333333333336</v>
      </c>
      <c r="Z38" s="8">
        <f>J38/I38*100</f>
        <v>44.339622641509436</v>
      </c>
      <c r="AA38" s="8">
        <f>L38/K38*100</f>
        <v>32.727272727272727</v>
      </c>
      <c r="AB38" s="8">
        <f>N38/M38*100</f>
        <v>38.679245283018872</v>
      </c>
      <c r="AC38" s="8">
        <f>P38/O38*100</f>
        <v>21.666666666666668</v>
      </c>
      <c r="AD38" s="8">
        <f t="shared" si="0"/>
        <v>36.374845869297161</v>
      </c>
      <c r="AE38" s="5" t="s">
        <v>55</v>
      </c>
      <c r="AF38" s="4"/>
    </row>
    <row r="39" spans="1:32" x14ac:dyDescent="0.3">
      <c r="A39" s="4">
        <v>108</v>
      </c>
      <c r="B39" s="5" t="s">
        <v>394</v>
      </c>
      <c r="C39" s="5" t="s">
        <v>359</v>
      </c>
      <c r="D39" s="7" t="s">
        <v>103</v>
      </c>
      <c r="E39" s="6">
        <v>129</v>
      </c>
      <c r="F39" s="6" t="s">
        <v>281</v>
      </c>
      <c r="G39" s="6">
        <v>130</v>
      </c>
      <c r="H39" s="6" t="s">
        <v>282</v>
      </c>
      <c r="I39" s="6">
        <v>96</v>
      </c>
      <c r="J39" s="6" t="s">
        <v>147</v>
      </c>
      <c r="K39" s="6">
        <v>421</v>
      </c>
      <c r="L39" s="6" t="s">
        <v>283</v>
      </c>
      <c r="M39" s="6">
        <v>32</v>
      </c>
      <c r="N39" s="6" t="s">
        <v>155</v>
      </c>
      <c r="O39" s="6">
        <v>188</v>
      </c>
      <c r="P39" s="6" t="s">
        <v>284</v>
      </c>
      <c r="Q39" s="6">
        <v>3</v>
      </c>
      <c r="R39" s="6" t="s">
        <v>99</v>
      </c>
      <c r="S39" s="6" t="s">
        <v>111</v>
      </c>
      <c r="T39" s="6" t="s">
        <v>91</v>
      </c>
      <c r="U39" s="6" t="s">
        <v>102</v>
      </c>
      <c r="V39" s="6">
        <f>E39+G39+I39+K39+M39+O39</f>
        <v>996</v>
      </c>
      <c r="W39" s="6">
        <f>F39+H39+J39+L39+N39+P39</f>
        <v>548</v>
      </c>
      <c r="X39" s="8">
        <f>F39/E39*100</f>
        <v>52.713178294573652</v>
      </c>
      <c r="Y39" s="8">
        <f>H39/G39*100</f>
        <v>75.384615384615387</v>
      </c>
      <c r="Z39" s="8">
        <f>J39/I39*100</f>
        <v>76.041666666666657</v>
      </c>
      <c r="AA39" s="8">
        <f>L39/K39*100</f>
        <v>48.456057007125892</v>
      </c>
      <c r="AB39" s="8">
        <f>N39/M39*100</f>
        <v>78.125</v>
      </c>
      <c r="AC39" s="8">
        <f>P39/O39*100</f>
        <v>42.553191489361701</v>
      </c>
      <c r="AD39" s="8">
        <f t="shared" si="0"/>
        <v>55.020080321285135</v>
      </c>
      <c r="AE39" s="5" t="s">
        <v>56</v>
      </c>
      <c r="AF39" s="4"/>
    </row>
    <row r="40" spans="1:32" x14ac:dyDescent="0.3">
      <c r="A40" s="4">
        <v>109</v>
      </c>
      <c r="B40" s="5" t="s">
        <v>395</v>
      </c>
      <c r="C40" s="5" t="s">
        <v>362</v>
      </c>
      <c r="D40" s="7" t="s">
        <v>285</v>
      </c>
      <c r="E40" s="6">
        <v>242</v>
      </c>
      <c r="F40" s="6" t="s">
        <v>286</v>
      </c>
      <c r="G40" s="6">
        <v>246</v>
      </c>
      <c r="H40" s="6" t="s">
        <v>287</v>
      </c>
      <c r="I40" s="6">
        <v>211</v>
      </c>
      <c r="J40" s="6" t="s">
        <v>259</v>
      </c>
      <c r="K40" s="6">
        <v>721</v>
      </c>
      <c r="L40" s="6" t="s">
        <v>288</v>
      </c>
      <c r="M40" s="6">
        <v>66</v>
      </c>
      <c r="N40" s="6" t="s">
        <v>201</v>
      </c>
      <c r="O40" s="6">
        <v>198</v>
      </c>
      <c r="P40" s="6" t="s">
        <v>217</v>
      </c>
      <c r="Q40" s="6">
        <v>0</v>
      </c>
      <c r="R40" s="6" t="s">
        <v>110</v>
      </c>
      <c r="S40" s="6" t="s">
        <v>111</v>
      </c>
      <c r="T40" s="6" t="s">
        <v>91</v>
      </c>
      <c r="U40" s="6" t="s">
        <v>289</v>
      </c>
      <c r="V40" s="6">
        <f>E40+G40+I40+K40+M40+O40</f>
        <v>1684</v>
      </c>
      <c r="W40" s="6">
        <f>F40+H40+J40+L40+N40+P40</f>
        <v>581</v>
      </c>
      <c r="X40" s="8">
        <f>F40/E40*100</f>
        <v>32.644628099173559</v>
      </c>
      <c r="Y40" s="8">
        <f>H40/G40*100</f>
        <v>53.658536585365859</v>
      </c>
      <c r="Z40" s="8">
        <f>J40/I40*100</f>
        <v>59.715639810426538</v>
      </c>
      <c r="AA40" s="8">
        <f>L40/K40*100</f>
        <v>26.21359223300971</v>
      </c>
      <c r="AB40" s="8">
        <f>N40/M40*100</f>
        <v>50</v>
      </c>
      <c r="AC40" s="8">
        <f>P40/O40*100</f>
        <v>11.111111111111111</v>
      </c>
      <c r="AD40" s="8">
        <f t="shared" si="0"/>
        <v>34.501187648456053</v>
      </c>
      <c r="AE40" s="5" t="s">
        <v>57</v>
      </c>
      <c r="AF40" s="4"/>
    </row>
    <row r="41" spans="1:32" x14ac:dyDescent="0.3">
      <c r="A41" s="4">
        <v>110</v>
      </c>
      <c r="B41" s="5" t="s">
        <v>396</v>
      </c>
      <c r="C41" s="5" t="s">
        <v>362</v>
      </c>
      <c r="D41" s="7" t="s">
        <v>285</v>
      </c>
      <c r="E41" s="6">
        <v>87</v>
      </c>
      <c r="F41" s="6" t="s">
        <v>199</v>
      </c>
      <c r="G41" s="6">
        <v>33</v>
      </c>
      <c r="H41" s="6" t="s">
        <v>290</v>
      </c>
      <c r="I41" s="6">
        <v>43</v>
      </c>
      <c r="J41" s="6" t="s">
        <v>291</v>
      </c>
      <c r="K41" s="6">
        <v>227</v>
      </c>
      <c r="L41" s="6" t="s">
        <v>194</v>
      </c>
      <c r="M41" s="6">
        <v>88</v>
      </c>
      <c r="N41" s="6" t="s">
        <v>292</v>
      </c>
      <c r="O41" s="6">
        <v>51</v>
      </c>
      <c r="P41" s="6" t="s">
        <v>163</v>
      </c>
      <c r="Q41" s="6">
        <v>0</v>
      </c>
      <c r="R41" s="6" t="s">
        <v>110</v>
      </c>
      <c r="S41" s="6" t="s">
        <v>111</v>
      </c>
      <c r="T41" s="6" t="s">
        <v>91</v>
      </c>
      <c r="U41" s="6" t="s">
        <v>293</v>
      </c>
      <c r="V41" s="6">
        <f>E41+G41+I41+K41+M41+O41</f>
        <v>529</v>
      </c>
      <c r="W41" s="6">
        <f>F41+H41+J41+L41+N41+P41</f>
        <v>152</v>
      </c>
      <c r="X41" s="8">
        <f>F41/E41*100</f>
        <v>44.827586206896555</v>
      </c>
      <c r="Y41" s="8">
        <f>H41/G41*100</f>
        <v>51.515151515151516</v>
      </c>
      <c r="Z41" s="8">
        <f>J41/I41*100</f>
        <v>44.186046511627907</v>
      </c>
      <c r="AA41" s="8">
        <f>L41/K41*100</f>
        <v>22.026431718061673</v>
      </c>
      <c r="AB41" s="8">
        <f>N41/M41*100</f>
        <v>17.045454545454543</v>
      </c>
      <c r="AC41" s="8">
        <f>P41/O41*100</f>
        <v>23.52941176470588</v>
      </c>
      <c r="AD41" s="8">
        <f t="shared" si="0"/>
        <v>28.733459357277884</v>
      </c>
      <c r="AE41" s="5" t="s">
        <v>58</v>
      </c>
      <c r="AF41" s="4"/>
    </row>
    <row r="42" spans="1:32" x14ac:dyDescent="0.3">
      <c r="A42" s="4">
        <v>112</v>
      </c>
      <c r="B42" s="5" t="s">
        <v>397</v>
      </c>
      <c r="C42" s="5" t="s">
        <v>354</v>
      </c>
      <c r="D42" s="7" t="s">
        <v>294</v>
      </c>
      <c r="E42" s="6">
        <v>311</v>
      </c>
      <c r="F42" s="6" t="s">
        <v>295</v>
      </c>
      <c r="G42" s="6">
        <v>212</v>
      </c>
      <c r="H42" s="6" t="s">
        <v>93</v>
      </c>
      <c r="I42" s="6">
        <v>249</v>
      </c>
      <c r="J42" s="6" t="s">
        <v>296</v>
      </c>
      <c r="K42" s="6">
        <v>657</v>
      </c>
      <c r="L42" s="6" t="s">
        <v>276</v>
      </c>
      <c r="M42" s="6">
        <v>107</v>
      </c>
      <c r="N42" s="6" t="s">
        <v>297</v>
      </c>
      <c r="O42" s="6">
        <v>203</v>
      </c>
      <c r="P42" s="6" t="s">
        <v>298</v>
      </c>
      <c r="Q42" s="6">
        <v>18</v>
      </c>
      <c r="R42" s="6" t="s">
        <v>99</v>
      </c>
      <c r="S42" s="6" t="s">
        <v>111</v>
      </c>
      <c r="T42" s="6" t="s">
        <v>91</v>
      </c>
      <c r="U42" s="6" t="s">
        <v>299</v>
      </c>
      <c r="V42" s="6">
        <f>E42+G42+I42+K42+M42+O42</f>
        <v>1739</v>
      </c>
      <c r="W42" s="6">
        <f>F42+H42+J42+L42+N42+P42</f>
        <v>746</v>
      </c>
      <c r="X42" s="8">
        <f>F42/E42*100</f>
        <v>44.372990353697752</v>
      </c>
      <c r="Y42" s="8">
        <f>H42/G42*100</f>
        <v>50.943396226415096</v>
      </c>
      <c r="Z42" s="8">
        <f>J42/I42*100</f>
        <v>56.224899598393577</v>
      </c>
      <c r="AA42" s="8">
        <f>L42/K42*100</f>
        <v>38.81278538812785</v>
      </c>
      <c r="AB42" s="8">
        <f>N42/M42*100</f>
        <v>65.420560747663544</v>
      </c>
      <c r="AC42" s="8">
        <f>P42/O42*100</f>
        <v>17.241379310344829</v>
      </c>
      <c r="AD42" s="8">
        <f t="shared" si="0"/>
        <v>42.898217366302468</v>
      </c>
      <c r="AE42" s="5" t="s">
        <v>59</v>
      </c>
      <c r="AF42" s="4"/>
    </row>
    <row r="43" spans="1:32" x14ac:dyDescent="0.3">
      <c r="A43" s="4">
        <v>2</v>
      </c>
      <c r="B43" s="5" t="s">
        <v>398</v>
      </c>
      <c r="C43" s="5" t="s">
        <v>354</v>
      </c>
      <c r="D43" s="7" t="s">
        <v>92</v>
      </c>
      <c r="E43" s="6">
        <v>289</v>
      </c>
      <c r="F43" s="6" t="s">
        <v>241</v>
      </c>
      <c r="G43" s="6">
        <v>144</v>
      </c>
      <c r="H43" s="6" t="s">
        <v>284</v>
      </c>
      <c r="I43" s="6">
        <v>150</v>
      </c>
      <c r="J43" s="6" t="s">
        <v>300</v>
      </c>
      <c r="K43" s="6">
        <v>437</v>
      </c>
      <c r="L43" s="6" t="s">
        <v>301</v>
      </c>
      <c r="M43" s="6">
        <v>147</v>
      </c>
      <c r="N43" s="6" t="s">
        <v>298</v>
      </c>
      <c r="O43" s="6">
        <v>47</v>
      </c>
      <c r="P43" s="6" t="s">
        <v>302</v>
      </c>
      <c r="Q43" s="6">
        <v>9</v>
      </c>
      <c r="R43" s="6" t="s">
        <v>99</v>
      </c>
      <c r="S43" s="6" t="s">
        <v>225</v>
      </c>
      <c r="T43" s="6" t="s">
        <v>91</v>
      </c>
      <c r="U43" s="6">
        <v>453</v>
      </c>
      <c r="V43" s="6">
        <f>E43+G43+I43+K43+M43+O43</f>
        <v>1214</v>
      </c>
      <c r="W43" s="6">
        <f>F43+H43+J43+L43+N43+P43</f>
        <v>453</v>
      </c>
      <c r="X43" s="8">
        <f>F43/E43*100</f>
        <v>31.141868512110726</v>
      </c>
      <c r="Y43" s="8">
        <f>H43/G43*100</f>
        <v>55.555555555555557</v>
      </c>
      <c r="Z43" s="8">
        <f>J43/I43*100</f>
        <v>36.666666666666664</v>
      </c>
      <c r="AA43" s="8">
        <f>L43/K43*100</f>
        <v>39.359267734553775</v>
      </c>
      <c r="AB43" s="8">
        <f>N43/M43*100</f>
        <v>23.809523809523807</v>
      </c>
      <c r="AC43" s="8">
        <f>P43/O43*100</f>
        <v>44.680851063829785</v>
      </c>
      <c r="AD43" s="8">
        <f t="shared" si="0"/>
        <v>37.31466227347611</v>
      </c>
      <c r="AE43" s="5" t="s">
        <v>60</v>
      </c>
      <c r="AF43" s="4"/>
    </row>
    <row r="44" spans="1:32" x14ac:dyDescent="0.3">
      <c r="A44" s="4">
        <v>114</v>
      </c>
      <c r="B44" s="5" t="s">
        <v>399</v>
      </c>
      <c r="C44" s="5" t="s">
        <v>352</v>
      </c>
      <c r="D44" s="7" t="s">
        <v>303</v>
      </c>
      <c r="E44" s="6">
        <v>703</v>
      </c>
      <c r="F44" s="6" t="s">
        <v>304</v>
      </c>
      <c r="G44" s="6">
        <v>789</v>
      </c>
      <c r="H44" s="6" t="s">
        <v>305</v>
      </c>
      <c r="I44" s="6">
        <v>643</v>
      </c>
      <c r="J44" s="6" t="s">
        <v>306</v>
      </c>
      <c r="K44" s="6">
        <v>1876</v>
      </c>
      <c r="L44" s="6" t="s">
        <v>307</v>
      </c>
      <c r="M44" s="6">
        <v>356</v>
      </c>
      <c r="N44" s="6" t="s">
        <v>125</v>
      </c>
      <c r="O44" s="6">
        <v>441</v>
      </c>
      <c r="P44" s="6" t="s">
        <v>130</v>
      </c>
      <c r="Q44" s="6" t="s">
        <v>90</v>
      </c>
      <c r="R44" s="6" t="s">
        <v>99</v>
      </c>
      <c r="S44" s="6" t="s">
        <v>156</v>
      </c>
      <c r="T44" s="6" t="s">
        <v>101</v>
      </c>
      <c r="U44" s="6" t="s">
        <v>308</v>
      </c>
      <c r="V44" s="6">
        <f>E44+G44+I44+K44+M44+O44</f>
        <v>4808</v>
      </c>
      <c r="W44" s="6">
        <f>F44+H44+J44+L44+N44+P44</f>
        <v>2085</v>
      </c>
      <c r="X44" s="8">
        <f>F44/E44*100</f>
        <v>36.557610241820768</v>
      </c>
      <c r="Y44" s="8">
        <f>H44/G44*100</f>
        <v>64.512040557667945</v>
      </c>
      <c r="Z44" s="8">
        <f>J44/I44*100</f>
        <v>48.522550544323487</v>
      </c>
      <c r="AA44" s="8">
        <f>L44/K44*100</f>
        <v>40.511727078891255</v>
      </c>
      <c r="AB44" s="8">
        <f>N44/M44*100</f>
        <v>33.426966292134829</v>
      </c>
      <c r="AC44" s="8">
        <f>P44/O44*100</f>
        <v>29.024943310657598</v>
      </c>
      <c r="AD44" s="8">
        <f t="shared" si="0"/>
        <v>43.365224625623959</v>
      </c>
      <c r="AE44" s="5" t="s">
        <v>61</v>
      </c>
      <c r="AF44" s="4"/>
    </row>
    <row r="45" spans="1:32" x14ac:dyDescent="0.3">
      <c r="A45" s="4">
        <v>116</v>
      </c>
      <c r="B45" s="5" t="s">
        <v>400</v>
      </c>
      <c r="C45" s="5" t="s">
        <v>356</v>
      </c>
      <c r="D45" s="7" t="s">
        <v>309</v>
      </c>
      <c r="E45" s="6">
        <v>140</v>
      </c>
      <c r="F45" s="6" t="s">
        <v>165</v>
      </c>
      <c r="G45" s="6">
        <v>67</v>
      </c>
      <c r="H45" s="6" t="s">
        <v>201</v>
      </c>
      <c r="I45" s="6">
        <v>80</v>
      </c>
      <c r="J45" s="6" t="s">
        <v>126</v>
      </c>
      <c r="K45" s="6">
        <v>228</v>
      </c>
      <c r="L45" s="6" t="s">
        <v>216</v>
      </c>
      <c r="M45" s="6">
        <v>102</v>
      </c>
      <c r="N45" s="6" t="s">
        <v>240</v>
      </c>
      <c r="O45" s="6">
        <v>59</v>
      </c>
      <c r="P45" s="6" t="s">
        <v>163</v>
      </c>
      <c r="Q45" s="6">
        <v>22</v>
      </c>
      <c r="R45" s="6" t="s">
        <v>99</v>
      </c>
      <c r="S45" s="6" t="s">
        <v>156</v>
      </c>
      <c r="T45" s="6" t="s">
        <v>101</v>
      </c>
      <c r="U45" s="6" t="s">
        <v>108</v>
      </c>
      <c r="V45" s="6">
        <f>E45+G45+I45+K45+M45+O45</f>
        <v>676</v>
      </c>
      <c r="W45" s="6">
        <f>F45+H45+J45+L45+N45+P45</f>
        <v>214</v>
      </c>
      <c r="X45" s="8">
        <f>F45/E45*100</f>
        <v>44.285714285714285</v>
      </c>
      <c r="Y45" s="8">
        <f>H45/G45*100</f>
        <v>49.253731343283583</v>
      </c>
      <c r="Z45" s="8">
        <f>J45/I45*100</f>
        <v>51.249999999999993</v>
      </c>
      <c r="AA45" s="8">
        <f>L45/K45*100</f>
        <v>22.807017543859647</v>
      </c>
      <c r="AB45" s="8">
        <f>N45/M45*100</f>
        <v>13.725490196078432</v>
      </c>
      <c r="AC45" s="8">
        <f>P45/O45*100</f>
        <v>20.33898305084746</v>
      </c>
      <c r="AD45" s="8">
        <f t="shared" si="0"/>
        <v>31.65680473372781</v>
      </c>
      <c r="AE45" s="5" t="s">
        <v>62</v>
      </c>
      <c r="AF45" s="4"/>
    </row>
    <row r="46" spans="1:32" x14ac:dyDescent="0.3">
      <c r="A46" s="4">
        <v>117</v>
      </c>
      <c r="B46" s="5" t="s">
        <v>401</v>
      </c>
      <c r="C46" s="5" t="s">
        <v>356</v>
      </c>
      <c r="D46" s="7" t="s">
        <v>310</v>
      </c>
      <c r="E46" s="6">
        <v>121</v>
      </c>
      <c r="F46" s="6" t="s">
        <v>311</v>
      </c>
      <c r="G46" s="6">
        <v>21</v>
      </c>
      <c r="H46" s="6" t="s">
        <v>290</v>
      </c>
      <c r="I46" s="6">
        <v>89</v>
      </c>
      <c r="J46" s="6" t="s">
        <v>312</v>
      </c>
      <c r="K46" s="6">
        <v>277</v>
      </c>
      <c r="L46" s="6" t="s">
        <v>313</v>
      </c>
      <c r="M46" s="6">
        <v>121</v>
      </c>
      <c r="N46" s="6" t="s">
        <v>261</v>
      </c>
      <c r="O46" s="6">
        <v>46</v>
      </c>
      <c r="P46" s="6" t="s">
        <v>314</v>
      </c>
      <c r="Q46" s="6" t="s">
        <v>90</v>
      </c>
      <c r="R46" s="6" t="s">
        <v>99</v>
      </c>
      <c r="S46" s="6" t="s">
        <v>100</v>
      </c>
      <c r="T46" s="6" t="s">
        <v>101</v>
      </c>
      <c r="U46" s="6">
        <f t="shared" ref="U46:U51" si="1">W46</f>
        <v>206</v>
      </c>
      <c r="V46" s="6">
        <f>E46+G46+I46+K46+M46+O46</f>
        <v>675</v>
      </c>
      <c r="W46" s="6">
        <f>F46+H46+J46+L46+N46+P46</f>
        <v>206</v>
      </c>
      <c r="X46" s="8">
        <f>F46/E46*100</f>
        <v>35.537190082644628</v>
      </c>
      <c r="Y46" s="8">
        <f>H46/G46*100</f>
        <v>80.952380952380949</v>
      </c>
      <c r="Z46" s="8">
        <f>J46/I46*100</f>
        <v>42.696629213483142</v>
      </c>
      <c r="AA46" s="8">
        <f>L46/K46*100</f>
        <v>29.241877256317689</v>
      </c>
      <c r="AB46" s="8">
        <f>N46/M46*100</f>
        <v>13.223140495867769</v>
      </c>
      <c r="AC46" s="8">
        <f>P46/O46*100</f>
        <v>23.913043478260871</v>
      </c>
      <c r="AD46" s="8">
        <f t="shared" si="0"/>
        <v>30.518518518518515</v>
      </c>
      <c r="AE46" s="5" t="s">
        <v>63</v>
      </c>
      <c r="AF46" s="4"/>
    </row>
    <row r="47" spans="1:32" x14ac:dyDescent="0.3">
      <c r="A47" s="4">
        <v>126</v>
      </c>
      <c r="B47" s="5" t="s">
        <v>402</v>
      </c>
      <c r="C47" s="5" t="s">
        <v>403</v>
      </c>
      <c r="D47" s="7" t="s">
        <v>315</v>
      </c>
      <c r="E47" s="6">
        <v>46</v>
      </c>
      <c r="F47" s="6" t="s">
        <v>98</v>
      </c>
      <c r="G47" s="6">
        <v>68</v>
      </c>
      <c r="H47" s="6" t="s">
        <v>97</v>
      </c>
      <c r="I47" s="6">
        <v>15</v>
      </c>
      <c r="J47" s="6" t="s">
        <v>292</v>
      </c>
      <c r="K47" s="6">
        <v>266</v>
      </c>
      <c r="L47" s="6" t="s">
        <v>316</v>
      </c>
      <c r="M47" s="6">
        <v>47</v>
      </c>
      <c r="N47" s="6" t="s">
        <v>154</v>
      </c>
      <c r="O47" s="6">
        <v>39</v>
      </c>
      <c r="P47" s="6" t="s">
        <v>211</v>
      </c>
      <c r="Q47" s="6">
        <v>0</v>
      </c>
      <c r="R47" s="6" t="s">
        <v>99</v>
      </c>
      <c r="S47" s="6" t="s">
        <v>225</v>
      </c>
      <c r="T47" s="6" t="s">
        <v>91</v>
      </c>
      <c r="U47" s="6">
        <f t="shared" si="1"/>
        <v>281</v>
      </c>
      <c r="V47" s="6">
        <f>E47+G47+I47+K47+M47+O47</f>
        <v>481</v>
      </c>
      <c r="W47" s="6">
        <f>F47+H47+J47+L47+N47+P47</f>
        <v>281</v>
      </c>
      <c r="X47" s="8">
        <f>F47/E47*100</f>
        <v>65.217391304347828</v>
      </c>
      <c r="Y47" s="8">
        <f>H47/G47*100</f>
        <v>79.411764705882348</v>
      </c>
      <c r="Z47" s="8">
        <f>J47/I47*100</f>
        <v>100</v>
      </c>
      <c r="AA47" s="8">
        <f>L47/K47*100</f>
        <v>60.150375939849624</v>
      </c>
      <c r="AB47" s="8">
        <f>N47/M47*100</f>
        <v>38.297872340425535</v>
      </c>
      <c r="AC47" s="8">
        <f>P47/O47*100</f>
        <v>10.256410256410255</v>
      </c>
      <c r="AD47" s="8">
        <f t="shared" si="0"/>
        <v>58.419958419958419</v>
      </c>
      <c r="AE47" s="5" t="s">
        <v>64</v>
      </c>
      <c r="AF47" s="4"/>
    </row>
    <row r="48" spans="1:32" x14ac:dyDescent="0.3">
      <c r="A48" s="4">
        <v>127</v>
      </c>
      <c r="B48" s="5" t="s">
        <v>404</v>
      </c>
      <c r="C48" s="5" t="s">
        <v>403</v>
      </c>
      <c r="D48" s="7" t="s">
        <v>315</v>
      </c>
      <c r="E48" s="6">
        <v>39</v>
      </c>
      <c r="F48" s="6" t="s">
        <v>261</v>
      </c>
      <c r="G48" s="6">
        <v>28</v>
      </c>
      <c r="H48" s="6" t="s">
        <v>211</v>
      </c>
      <c r="I48" s="6">
        <v>18</v>
      </c>
      <c r="J48" s="6" t="s">
        <v>154</v>
      </c>
      <c r="K48" s="6">
        <v>129</v>
      </c>
      <c r="L48" s="6" t="s">
        <v>311</v>
      </c>
      <c r="M48" s="6">
        <v>35</v>
      </c>
      <c r="N48" s="6" t="s">
        <v>208</v>
      </c>
      <c r="O48" s="6">
        <v>70</v>
      </c>
      <c r="P48" s="6" t="s">
        <v>272</v>
      </c>
      <c r="Q48" s="6">
        <v>1</v>
      </c>
      <c r="R48" s="6" t="s">
        <v>99</v>
      </c>
      <c r="S48" s="6" t="s">
        <v>225</v>
      </c>
      <c r="T48" s="6" t="s">
        <v>91</v>
      </c>
      <c r="U48" s="6">
        <f t="shared" si="1"/>
        <v>94</v>
      </c>
      <c r="V48" s="6">
        <f>E48+G48+I48+K48+M48+O48</f>
        <v>319</v>
      </c>
      <c r="W48" s="6">
        <f>F48+H48+J48+L48+N48+P48</f>
        <v>94</v>
      </c>
      <c r="X48" s="8">
        <f>F48/E48*100</f>
        <v>41.025641025641022</v>
      </c>
      <c r="Y48" s="8">
        <f>H48/G48*100</f>
        <v>14.285714285714285</v>
      </c>
      <c r="Z48" s="8">
        <f>J48/I48*100</f>
        <v>100</v>
      </c>
      <c r="AA48" s="8">
        <f>L48/K48*100</f>
        <v>33.333333333333329</v>
      </c>
      <c r="AB48" s="8">
        <f>N48/M48*100</f>
        <v>22.857142857142858</v>
      </c>
      <c r="AC48" s="8">
        <f>P48/O48*100</f>
        <v>7.1428571428571423</v>
      </c>
      <c r="AD48" s="8">
        <f t="shared" si="0"/>
        <v>29.467084639498431</v>
      </c>
      <c r="AE48" s="5" t="s">
        <v>65</v>
      </c>
      <c r="AF48" s="4"/>
    </row>
    <row r="49" spans="1:32" x14ac:dyDescent="0.3">
      <c r="A49" s="4">
        <v>128</v>
      </c>
      <c r="B49" s="5" t="s">
        <v>405</v>
      </c>
      <c r="C49" s="5" t="s">
        <v>403</v>
      </c>
      <c r="D49" s="7" t="s">
        <v>315</v>
      </c>
      <c r="E49" s="6">
        <v>40</v>
      </c>
      <c r="F49" s="6" t="s">
        <v>217</v>
      </c>
      <c r="G49" s="6">
        <v>28</v>
      </c>
      <c r="H49" s="6" t="s">
        <v>291</v>
      </c>
      <c r="I49" s="6">
        <v>33</v>
      </c>
      <c r="J49" s="6" t="s">
        <v>155</v>
      </c>
      <c r="K49" s="6">
        <v>145</v>
      </c>
      <c r="L49" s="6" t="s">
        <v>251</v>
      </c>
      <c r="M49" s="6">
        <v>50</v>
      </c>
      <c r="N49" s="6" t="s">
        <v>292</v>
      </c>
      <c r="O49" s="6">
        <v>19</v>
      </c>
      <c r="P49" s="6" t="s">
        <v>317</v>
      </c>
      <c r="Q49" s="6">
        <v>2</v>
      </c>
      <c r="R49" s="6" t="s">
        <v>99</v>
      </c>
      <c r="S49" s="6" t="s">
        <v>225</v>
      </c>
      <c r="T49" s="6" t="s">
        <v>91</v>
      </c>
      <c r="U49" s="6">
        <f t="shared" si="1"/>
        <v>136</v>
      </c>
      <c r="V49" s="6">
        <f>E49+G49+I49+K49+M49+O49</f>
        <v>315</v>
      </c>
      <c r="W49" s="6">
        <f>F49+H49+J49+L49+N49+P49</f>
        <v>136</v>
      </c>
      <c r="X49" s="8">
        <f>F49/E49*100</f>
        <v>55.000000000000007</v>
      </c>
      <c r="Y49" s="8">
        <f>H49/G49*100</f>
        <v>67.857142857142861</v>
      </c>
      <c r="Z49" s="8">
        <f>J49/I49*100</f>
        <v>75.757575757575751</v>
      </c>
      <c r="AA49" s="8">
        <f>L49/K49*100</f>
        <v>33.103448275862071</v>
      </c>
      <c r="AB49" s="8">
        <f>N49/M49*100</f>
        <v>30</v>
      </c>
      <c r="AC49" s="8">
        <f>P49/O49*100</f>
        <v>36.84210526315789</v>
      </c>
      <c r="AD49" s="8">
        <f t="shared" si="0"/>
        <v>43.174603174603178</v>
      </c>
      <c r="AE49" s="5" t="s">
        <v>66</v>
      </c>
      <c r="AF49" s="4"/>
    </row>
    <row r="50" spans="1:32" x14ac:dyDescent="0.3">
      <c r="A50" s="4">
        <v>129</v>
      </c>
      <c r="B50" s="5" t="s">
        <v>406</v>
      </c>
      <c r="C50" s="5" t="s">
        <v>403</v>
      </c>
      <c r="D50" s="7" t="s">
        <v>315</v>
      </c>
      <c r="E50" s="6">
        <v>46</v>
      </c>
      <c r="F50" s="6" t="s">
        <v>290</v>
      </c>
      <c r="G50" s="6">
        <v>31</v>
      </c>
      <c r="H50" s="6" t="s">
        <v>217</v>
      </c>
      <c r="I50" s="6">
        <v>34</v>
      </c>
      <c r="J50" s="6" t="s">
        <v>292</v>
      </c>
      <c r="K50" s="6">
        <v>174</v>
      </c>
      <c r="L50" s="6" t="s">
        <v>277</v>
      </c>
      <c r="M50" s="6">
        <v>43</v>
      </c>
      <c r="N50" s="6" t="s">
        <v>214</v>
      </c>
      <c r="O50" s="6">
        <v>56</v>
      </c>
      <c r="P50" s="6" t="s">
        <v>263</v>
      </c>
      <c r="Q50" s="6">
        <v>1</v>
      </c>
      <c r="R50" s="6" t="s">
        <v>99</v>
      </c>
      <c r="S50" s="6" t="s">
        <v>225</v>
      </c>
      <c r="T50" s="6" t="s">
        <v>91</v>
      </c>
      <c r="U50" s="6">
        <f t="shared" si="1"/>
        <v>130</v>
      </c>
      <c r="V50" s="6">
        <f>E50+G50+I50+K50+M50+O50</f>
        <v>384</v>
      </c>
      <c r="W50" s="6">
        <f>F50+H50+J50+L50+N50+P50</f>
        <v>130</v>
      </c>
      <c r="X50" s="8">
        <f>F50/E50*100</f>
        <v>36.95652173913043</v>
      </c>
      <c r="Y50" s="8">
        <f>H50/G50*100</f>
        <v>70.967741935483872</v>
      </c>
      <c r="Z50" s="8">
        <f>J50/I50*100</f>
        <v>44.117647058823529</v>
      </c>
      <c r="AA50" s="8">
        <f>L50/K50*100</f>
        <v>22.988505747126435</v>
      </c>
      <c r="AB50" s="8">
        <f>N50/M50*100</f>
        <v>62.790697674418603</v>
      </c>
      <c r="AC50" s="8">
        <f>P50/O50*100</f>
        <v>16.071428571428573</v>
      </c>
      <c r="AD50" s="8">
        <f t="shared" si="0"/>
        <v>33.854166666666671</v>
      </c>
      <c r="AE50" s="5" t="s">
        <v>67</v>
      </c>
      <c r="AF50" s="4"/>
    </row>
    <row r="51" spans="1:32" x14ac:dyDescent="0.3">
      <c r="A51" s="4">
        <v>130</v>
      </c>
      <c r="B51" s="5" t="s">
        <v>407</v>
      </c>
      <c r="C51" s="5" t="s">
        <v>403</v>
      </c>
      <c r="D51" s="7" t="s">
        <v>315</v>
      </c>
      <c r="E51" s="6">
        <v>93</v>
      </c>
      <c r="F51" s="6" t="s">
        <v>234</v>
      </c>
      <c r="G51" s="6">
        <v>36</v>
      </c>
      <c r="H51" s="6" t="s">
        <v>202</v>
      </c>
      <c r="I51" s="6">
        <v>41</v>
      </c>
      <c r="J51" s="6" t="s">
        <v>204</v>
      </c>
      <c r="K51" s="6">
        <v>169</v>
      </c>
      <c r="L51" s="6" t="s">
        <v>115</v>
      </c>
      <c r="M51" s="6">
        <v>53</v>
      </c>
      <c r="N51" s="6" t="s">
        <v>202</v>
      </c>
      <c r="O51" s="6">
        <v>51</v>
      </c>
      <c r="P51" s="6" t="s">
        <v>237</v>
      </c>
      <c r="Q51" s="6">
        <v>3</v>
      </c>
      <c r="R51" s="6" t="s">
        <v>99</v>
      </c>
      <c r="S51" s="6" t="s">
        <v>225</v>
      </c>
      <c r="T51" s="6" t="s">
        <v>91</v>
      </c>
      <c r="U51" s="6">
        <f t="shared" si="1"/>
        <v>134</v>
      </c>
      <c r="V51" s="6">
        <f>E51+G51+I51+K51+M51+O51</f>
        <v>443</v>
      </c>
      <c r="W51" s="6">
        <f>F51+H51+J51+L51+N51+P51</f>
        <v>134</v>
      </c>
      <c r="X51" s="8">
        <f>F51/E51*100</f>
        <v>39.784946236559136</v>
      </c>
      <c r="Y51" s="8">
        <f>H51/G51*100</f>
        <v>36.111111111111107</v>
      </c>
      <c r="Z51" s="8">
        <f>J51/I51*100</f>
        <v>56.09756097560976</v>
      </c>
      <c r="AA51" s="8">
        <f>L51/K51*100</f>
        <v>24.852071005917161</v>
      </c>
      <c r="AB51" s="8">
        <f>N51/M51*100</f>
        <v>24.528301886792452</v>
      </c>
      <c r="AC51" s="8">
        <f>P51/O51*100</f>
        <v>11.76470588235294</v>
      </c>
      <c r="AD51" s="8">
        <f t="shared" si="0"/>
        <v>30.248306997742663</v>
      </c>
      <c r="AE51" s="5" t="s">
        <v>68</v>
      </c>
      <c r="AF51" s="4"/>
    </row>
    <row r="52" spans="1:32" x14ac:dyDescent="0.3">
      <c r="A52" s="4">
        <v>131</v>
      </c>
      <c r="B52" s="5" t="s">
        <v>408</v>
      </c>
      <c r="C52" s="5" t="s">
        <v>359</v>
      </c>
      <c r="D52" s="7" t="s">
        <v>318</v>
      </c>
      <c r="E52" s="6">
        <v>153</v>
      </c>
      <c r="F52" s="6" t="s">
        <v>319</v>
      </c>
      <c r="G52" s="6">
        <v>202</v>
      </c>
      <c r="H52" s="6" t="s">
        <v>320</v>
      </c>
      <c r="I52" s="6">
        <v>211</v>
      </c>
      <c r="J52" s="6" t="s">
        <v>320</v>
      </c>
      <c r="K52" s="6">
        <v>608</v>
      </c>
      <c r="L52" s="6" t="s">
        <v>321</v>
      </c>
      <c r="M52" s="6">
        <v>58</v>
      </c>
      <c r="N52" s="6" t="s">
        <v>277</v>
      </c>
      <c r="O52" s="6">
        <v>248</v>
      </c>
      <c r="P52" s="6" t="s">
        <v>153</v>
      </c>
      <c r="Q52" s="6">
        <v>0</v>
      </c>
      <c r="R52" s="6" t="s">
        <v>99</v>
      </c>
      <c r="S52" s="6" t="s">
        <v>111</v>
      </c>
      <c r="T52" s="6" t="s">
        <v>91</v>
      </c>
      <c r="U52" s="6" t="s">
        <v>151</v>
      </c>
      <c r="V52" s="6">
        <f>E52+G52+I52+K52+M52+O52</f>
        <v>1480</v>
      </c>
      <c r="W52" s="6">
        <f>F52+H52+J52+L52+N52+P52</f>
        <v>784</v>
      </c>
      <c r="X52" s="8">
        <f>F52/E52*100</f>
        <v>62.745098039215684</v>
      </c>
      <c r="Y52" s="8">
        <f>H52/G52*100</f>
        <v>70.792079207920793</v>
      </c>
      <c r="Z52" s="8">
        <f>J52/I52*100</f>
        <v>67.772511848341239</v>
      </c>
      <c r="AA52" s="8">
        <f>L52/K52*100</f>
        <v>42.92763157894737</v>
      </c>
      <c r="AB52" s="8">
        <f>N52/M52*100</f>
        <v>68.965517241379317</v>
      </c>
      <c r="AC52" s="8">
        <f>P52/O52*100</f>
        <v>40.725806451612904</v>
      </c>
      <c r="AD52" s="8">
        <f t="shared" si="0"/>
        <v>52.972972972972975</v>
      </c>
      <c r="AE52" s="5" t="s">
        <v>69</v>
      </c>
      <c r="AF52" s="4"/>
    </row>
    <row r="53" spans="1:32" x14ac:dyDescent="0.3">
      <c r="A53" s="4">
        <v>132</v>
      </c>
      <c r="B53" s="5" t="s">
        <v>409</v>
      </c>
      <c r="C53" s="5" t="s">
        <v>354</v>
      </c>
      <c r="D53" s="7" t="s">
        <v>322</v>
      </c>
      <c r="E53" s="6">
        <v>43</v>
      </c>
      <c r="F53" s="6" t="s">
        <v>292</v>
      </c>
      <c r="G53" s="6">
        <v>37</v>
      </c>
      <c r="H53" s="6" t="s">
        <v>218</v>
      </c>
      <c r="I53" s="6">
        <v>41</v>
      </c>
      <c r="J53" s="6" t="s">
        <v>262</v>
      </c>
      <c r="K53" s="6">
        <v>163</v>
      </c>
      <c r="L53" s="6" t="s">
        <v>192</v>
      </c>
      <c r="M53" s="6">
        <v>21</v>
      </c>
      <c r="N53" s="6" t="s">
        <v>317</v>
      </c>
      <c r="O53" s="6">
        <v>85</v>
      </c>
      <c r="P53" s="6" t="s">
        <v>218</v>
      </c>
      <c r="Q53" s="6">
        <v>13</v>
      </c>
      <c r="R53" s="6" t="s">
        <v>99</v>
      </c>
      <c r="S53" s="6" t="s">
        <v>134</v>
      </c>
      <c r="T53" s="6" t="s">
        <v>91</v>
      </c>
      <c r="U53" s="6" t="s">
        <v>323</v>
      </c>
      <c r="V53" s="6">
        <f>E53+G53+I53+K53+M53+O53</f>
        <v>390</v>
      </c>
      <c r="W53" s="6">
        <f>F53+H53+J53+L53+N53+P53</f>
        <v>202</v>
      </c>
      <c r="X53" s="8">
        <f>F53/E53*100</f>
        <v>34.883720930232556</v>
      </c>
      <c r="Y53" s="8">
        <f>H53/G53*100</f>
        <v>91.891891891891902</v>
      </c>
      <c r="Z53" s="8">
        <f>J53/I53*100</f>
        <v>63.414634146341463</v>
      </c>
      <c r="AA53" s="8">
        <f>L53/K53*100</f>
        <v>52.760736196319016</v>
      </c>
      <c r="AB53" s="8">
        <f>N53/M53*100</f>
        <v>33.333333333333329</v>
      </c>
      <c r="AC53" s="8">
        <f>P53/O53*100</f>
        <v>40</v>
      </c>
      <c r="AD53" s="8">
        <f t="shared" si="0"/>
        <v>51.794871794871803</v>
      </c>
      <c r="AE53" s="5" t="s">
        <v>70</v>
      </c>
      <c r="AF53" s="4"/>
    </row>
    <row r="54" spans="1:32" x14ac:dyDescent="0.3">
      <c r="A54" s="4">
        <v>133</v>
      </c>
      <c r="B54" s="5" t="s">
        <v>410</v>
      </c>
      <c r="C54" s="5" t="s">
        <v>352</v>
      </c>
      <c r="D54" s="7" t="s">
        <v>324</v>
      </c>
      <c r="E54" s="6">
        <v>231</v>
      </c>
      <c r="F54" s="6" t="s">
        <v>281</v>
      </c>
      <c r="G54" s="6">
        <v>293</v>
      </c>
      <c r="H54" s="6" t="s">
        <v>320</v>
      </c>
      <c r="I54" s="6">
        <v>260</v>
      </c>
      <c r="J54" s="6" t="s">
        <v>325</v>
      </c>
      <c r="K54" s="6">
        <v>698</v>
      </c>
      <c r="L54" s="6" t="s">
        <v>326</v>
      </c>
      <c r="M54" s="6">
        <v>131</v>
      </c>
      <c r="N54" s="6" t="s">
        <v>327</v>
      </c>
      <c r="O54" s="6">
        <v>180</v>
      </c>
      <c r="P54" s="6" t="s">
        <v>312</v>
      </c>
      <c r="Q54" s="6">
        <v>0</v>
      </c>
      <c r="R54" s="6" t="s">
        <v>99</v>
      </c>
      <c r="S54" s="6" t="s">
        <v>225</v>
      </c>
      <c r="T54" s="6" t="s">
        <v>91</v>
      </c>
      <c r="U54" s="6" t="s">
        <v>328</v>
      </c>
      <c r="V54" s="6">
        <f>E54+G54+I54+K54+M54+O54</f>
        <v>1793</v>
      </c>
      <c r="W54" s="6">
        <f>F54+H54+J54+L54+N54+P54</f>
        <v>967</v>
      </c>
      <c r="X54" s="8">
        <f>F54/E54*100</f>
        <v>29.437229437229441</v>
      </c>
      <c r="Y54" s="8">
        <f>H54/G54*100</f>
        <v>48.805460750853243</v>
      </c>
      <c r="Z54" s="8">
        <f>J54/I54*100</f>
        <v>73.461538461538467</v>
      </c>
      <c r="AA54" s="8">
        <f>L54/K54*100</f>
        <v>68.911174785100286</v>
      </c>
      <c r="AB54" s="8">
        <f>N54/M54*100</f>
        <v>35.114503816793892</v>
      </c>
      <c r="AC54" s="8">
        <f>P54/O54*100</f>
        <v>21.111111111111111</v>
      </c>
      <c r="AD54" s="8">
        <f t="shared" si="0"/>
        <v>53.931957612939208</v>
      </c>
      <c r="AE54" s="5" t="s">
        <v>71</v>
      </c>
      <c r="AF54" s="4"/>
    </row>
    <row r="55" spans="1:32" x14ac:dyDescent="0.3">
      <c r="A55" s="4">
        <v>113</v>
      </c>
      <c r="B55" s="5" t="s">
        <v>411</v>
      </c>
      <c r="C55" s="5" t="s">
        <v>356</v>
      </c>
      <c r="D55" s="7" t="s">
        <v>329</v>
      </c>
      <c r="E55" s="6">
        <v>238</v>
      </c>
      <c r="F55" s="6" t="s">
        <v>330</v>
      </c>
      <c r="G55" s="6">
        <v>182</v>
      </c>
      <c r="H55" s="6" t="s">
        <v>286</v>
      </c>
      <c r="I55" s="6">
        <v>229</v>
      </c>
      <c r="J55" s="6" t="s">
        <v>258</v>
      </c>
      <c r="K55" s="6">
        <v>501</v>
      </c>
      <c r="L55" s="6" t="s">
        <v>180</v>
      </c>
      <c r="M55" s="6">
        <v>168</v>
      </c>
      <c r="N55" s="6" t="s">
        <v>281</v>
      </c>
      <c r="O55" s="6">
        <v>197</v>
      </c>
      <c r="P55" s="6" t="s">
        <v>327</v>
      </c>
      <c r="Q55" s="6">
        <v>22</v>
      </c>
      <c r="R55" s="6" t="s">
        <v>99</v>
      </c>
      <c r="S55" s="6" t="s">
        <v>100</v>
      </c>
      <c r="T55" s="6" t="s">
        <v>101</v>
      </c>
      <c r="U55" s="6" t="s">
        <v>331</v>
      </c>
      <c r="V55" s="6">
        <f>E55+G55+I55+K55+M55+O55</f>
        <v>1515</v>
      </c>
      <c r="W55" s="6">
        <f>F55+H55+J55+L55+N55+P55</f>
        <v>721</v>
      </c>
      <c r="X55" s="8">
        <f>F55/E55*100</f>
        <v>54.621848739495796</v>
      </c>
      <c r="Y55" s="8">
        <f>H55/G55*100</f>
        <v>43.406593406593409</v>
      </c>
      <c r="Z55" s="8">
        <f>J55/I55*100</f>
        <v>65.06550218340611</v>
      </c>
      <c r="AA55" s="8">
        <f>L55/K55*100</f>
        <v>49.700598802395206</v>
      </c>
      <c r="AB55" s="8">
        <f>N55/M55*100</f>
        <v>40.476190476190474</v>
      </c>
      <c r="AC55" s="8">
        <f>P55/O55*100</f>
        <v>23.350253807106601</v>
      </c>
      <c r="AD55" s="8">
        <f t="shared" si="0"/>
        <v>47.590759075907592</v>
      </c>
      <c r="AE55" s="5" t="s">
        <v>72</v>
      </c>
      <c r="AF55" s="4"/>
    </row>
    <row r="56" spans="1:32" x14ac:dyDescent="0.3">
      <c r="A56" s="4">
        <v>144</v>
      </c>
      <c r="B56" s="5" t="s">
        <v>412</v>
      </c>
      <c r="C56" s="5" t="s">
        <v>352</v>
      </c>
      <c r="D56" s="7" t="s">
        <v>332</v>
      </c>
      <c r="E56" s="6">
        <v>807</v>
      </c>
      <c r="F56" s="6" t="s">
        <v>333</v>
      </c>
      <c r="G56" s="6">
        <v>944</v>
      </c>
      <c r="H56" s="6" t="s">
        <v>334</v>
      </c>
      <c r="I56" s="6">
        <v>654</v>
      </c>
      <c r="J56" s="6" t="s">
        <v>222</v>
      </c>
      <c r="K56" s="6">
        <v>1741</v>
      </c>
      <c r="L56" s="6" t="s">
        <v>335</v>
      </c>
      <c r="M56" s="6">
        <v>528</v>
      </c>
      <c r="N56" s="6" t="s">
        <v>336</v>
      </c>
      <c r="O56" s="6">
        <v>437</v>
      </c>
      <c r="P56" s="6" t="s">
        <v>337</v>
      </c>
      <c r="Q56" s="6">
        <v>589</v>
      </c>
      <c r="R56" s="6" t="s">
        <v>99</v>
      </c>
      <c r="S56" s="6" t="s">
        <v>100</v>
      </c>
      <c r="T56" s="6" t="s">
        <v>101</v>
      </c>
      <c r="U56" s="6" t="s">
        <v>338</v>
      </c>
      <c r="V56" s="6">
        <f>E56+G56+I56+K56+M56+O56</f>
        <v>5111</v>
      </c>
      <c r="W56" s="6">
        <f>F56+H56+J56+L56+N56+P56</f>
        <v>2223</v>
      </c>
      <c r="X56" s="8">
        <f>F56/E56*100</f>
        <v>33.209417596034697</v>
      </c>
      <c r="Y56" s="8">
        <f>H56/G56*100</f>
        <v>45.127118644067799</v>
      </c>
      <c r="Z56" s="8">
        <f>J56/I56*100</f>
        <v>53.822629969418955</v>
      </c>
      <c r="AA56" s="8">
        <f>L56/K56*100</f>
        <v>51.751866743251007</v>
      </c>
      <c r="AB56" s="8">
        <f>N56/M56*100</f>
        <v>26.325757575757574</v>
      </c>
      <c r="AC56" s="8">
        <f>P56/O56*100</f>
        <v>31.350114416475972</v>
      </c>
      <c r="AD56" s="8">
        <f t="shared" si="0"/>
        <v>43.494423791821561</v>
      </c>
      <c r="AE56" s="5" t="s">
        <v>73</v>
      </c>
      <c r="AF56" s="4"/>
    </row>
    <row r="57" spans="1:32" x14ac:dyDescent="0.3">
      <c r="A57" s="4">
        <v>146</v>
      </c>
      <c r="B57" s="5" t="s">
        <v>413</v>
      </c>
      <c r="C57" s="5" t="s">
        <v>403</v>
      </c>
      <c r="D57" s="7" t="s">
        <v>315</v>
      </c>
      <c r="E57" s="6">
        <v>640</v>
      </c>
      <c r="F57" s="6" t="s">
        <v>339</v>
      </c>
      <c r="G57" s="6">
        <v>744</v>
      </c>
      <c r="H57" s="6" t="s">
        <v>340</v>
      </c>
      <c r="I57" s="6">
        <v>539</v>
      </c>
      <c r="J57" s="6" t="s">
        <v>341</v>
      </c>
      <c r="K57" s="6">
        <v>1756</v>
      </c>
      <c r="L57" s="6" t="s">
        <v>342</v>
      </c>
      <c r="M57" s="6">
        <v>601</v>
      </c>
      <c r="N57" s="6" t="s">
        <v>343</v>
      </c>
      <c r="O57" s="6">
        <v>333</v>
      </c>
      <c r="P57" s="6" t="s">
        <v>117</v>
      </c>
      <c r="Q57" s="6">
        <v>27</v>
      </c>
      <c r="R57" s="6" t="s">
        <v>110</v>
      </c>
      <c r="S57" s="6" t="s">
        <v>134</v>
      </c>
      <c r="T57" s="6" t="s">
        <v>91</v>
      </c>
      <c r="U57" s="6">
        <f>W57*0.8</f>
        <v>2598.4</v>
      </c>
      <c r="V57" s="6">
        <f>E57+G57+I57+K57+M57+O57</f>
        <v>4613</v>
      </c>
      <c r="W57" s="6">
        <f>F57+H57+J57+L57+N57+P57</f>
        <v>3248</v>
      </c>
      <c r="X57" s="8">
        <f>F57/E57*100</f>
        <v>50.312500000000007</v>
      </c>
      <c r="Y57" s="8">
        <f>H57/G57*100</f>
        <v>88.575268817204304</v>
      </c>
      <c r="Z57" s="8">
        <f>J57/I57*100</f>
        <v>81.632653061224488</v>
      </c>
      <c r="AA57" s="8">
        <f>L57/K57*100</f>
        <v>76.936218678815493</v>
      </c>
      <c r="AB57" s="8">
        <f>N57/M57*100</f>
        <v>46.755407653910147</v>
      </c>
      <c r="AC57" s="8">
        <f>P57/O57*100</f>
        <v>58.558558558558559</v>
      </c>
      <c r="AD57" s="8">
        <f t="shared" si="0"/>
        <v>70.409711684370251</v>
      </c>
      <c r="AE57" s="5" t="s">
        <v>74</v>
      </c>
      <c r="AF57" s="4"/>
    </row>
    <row r="58" spans="1:32" x14ac:dyDescent="0.3">
      <c r="A58" s="4">
        <v>149</v>
      </c>
      <c r="B58" s="5" t="s">
        <v>414</v>
      </c>
      <c r="C58" s="5" t="s">
        <v>359</v>
      </c>
      <c r="D58" s="7" t="s">
        <v>344</v>
      </c>
      <c r="E58" s="6">
        <v>850</v>
      </c>
      <c r="F58" s="6" t="s">
        <v>345</v>
      </c>
      <c r="G58" s="6">
        <v>821</v>
      </c>
      <c r="H58" s="6" t="s">
        <v>346</v>
      </c>
      <c r="I58" s="6">
        <v>831</v>
      </c>
      <c r="J58" s="6" t="s">
        <v>347</v>
      </c>
      <c r="K58" s="6">
        <v>2347</v>
      </c>
      <c r="L58" s="6" t="s">
        <v>348</v>
      </c>
      <c r="M58" s="6">
        <v>393</v>
      </c>
      <c r="N58" s="6" t="s">
        <v>131</v>
      </c>
      <c r="O58" s="6">
        <v>621</v>
      </c>
      <c r="P58" s="6" t="s">
        <v>212</v>
      </c>
      <c r="Q58" s="6">
        <v>430</v>
      </c>
      <c r="R58" s="6" t="s">
        <v>99</v>
      </c>
      <c r="S58" s="6" t="s">
        <v>134</v>
      </c>
      <c r="T58" s="6" t="s">
        <v>91</v>
      </c>
      <c r="U58" s="6">
        <f t="shared" ref="U58:U60" si="2">W58*0.8</f>
        <v>2570.4</v>
      </c>
      <c r="V58" s="6">
        <f>E58+G58+I58+K58+M58+O58</f>
        <v>5863</v>
      </c>
      <c r="W58" s="6">
        <f>F58+H58+J58+L58+N58+P58</f>
        <v>3213</v>
      </c>
      <c r="X58" s="8">
        <f>F58/E58*100</f>
        <v>37.058823529411768</v>
      </c>
      <c r="Y58" s="8">
        <f>H58/G58*100</f>
        <v>75.395858708891595</v>
      </c>
      <c r="Z58" s="8">
        <f>J58/I58*100</f>
        <v>74.729241877256314</v>
      </c>
      <c r="AA58" s="8">
        <f>L58/K58*100</f>
        <v>53.515125692373246</v>
      </c>
      <c r="AB58" s="8">
        <f>N58/M58*100</f>
        <v>44.274809160305345</v>
      </c>
      <c r="AC58" s="8">
        <f>P58/O58*100</f>
        <v>36.714975845410628</v>
      </c>
      <c r="AD58" s="8">
        <f t="shared" si="0"/>
        <v>54.801296264710899</v>
      </c>
      <c r="AE58" s="5" t="s">
        <v>75</v>
      </c>
      <c r="AF58" s="4"/>
    </row>
    <row r="59" spans="1:32" x14ac:dyDescent="0.3">
      <c r="A59" s="4">
        <v>151</v>
      </c>
      <c r="B59" s="5" t="s">
        <v>415</v>
      </c>
      <c r="C59" s="5" t="s">
        <v>352</v>
      </c>
      <c r="D59" s="7" t="s">
        <v>349</v>
      </c>
      <c r="E59" s="6">
        <v>180</v>
      </c>
      <c r="F59" s="6" t="s">
        <v>132</v>
      </c>
      <c r="G59" s="6">
        <v>192</v>
      </c>
      <c r="H59" s="6" t="s">
        <v>350</v>
      </c>
      <c r="I59" s="6">
        <v>192</v>
      </c>
      <c r="J59" s="6" t="s">
        <v>241</v>
      </c>
      <c r="K59" s="6">
        <v>647</v>
      </c>
      <c r="L59" s="6" t="s">
        <v>146</v>
      </c>
      <c r="M59" s="6">
        <v>95</v>
      </c>
      <c r="N59" s="6" t="s">
        <v>216</v>
      </c>
      <c r="O59" s="6">
        <v>164</v>
      </c>
      <c r="P59" s="6" t="s">
        <v>199</v>
      </c>
      <c r="Q59" s="6">
        <v>95</v>
      </c>
      <c r="R59" s="6" t="s">
        <v>99</v>
      </c>
      <c r="S59" s="6" t="s">
        <v>111</v>
      </c>
      <c r="T59" s="6" t="s">
        <v>102</v>
      </c>
      <c r="U59" s="6">
        <f t="shared" si="2"/>
        <v>437.6</v>
      </c>
      <c r="V59" s="6">
        <f>E59+G59+I59+K59+M59+O59</f>
        <v>1470</v>
      </c>
      <c r="W59" s="6">
        <f>F59+H59+J59+L59+N59+P59</f>
        <v>547</v>
      </c>
      <c r="X59" s="8">
        <f>F59/E59*100</f>
        <v>26.111111111111114</v>
      </c>
      <c r="Y59" s="8">
        <f>H59/G59*100</f>
        <v>54.166666666666664</v>
      </c>
      <c r="Z59" s="8">
        <f>J59/I59*100</f>
        <v>46.875</v>
      </c>
      <c r="AA59" s="8">
        <f>L59/K59*100</f>
        <v>33.23029366306028</v>
      </c>
      <c r="AB59" s="8">
        <f>N59/M59*100</f>
        <v>54.736842105263165</v>
      </c>
      <c r="AC59" s="8">
        <f>P59/O59*100</f>
        <v>23.780487804878049</v>
      </c>
      <c r="AD59" s="8">
        <f t="shared" si="0"/>
        <v>37.210884353741498</v>
      </c>
      <c r="AE59" s="5" t="s">
        <v>76</v>
      </c>
      <c r="AF59" s="4"/>
    </row>
    <row r="60" spans="1:32" x14ac:dyDescent="0.3">
      <c r="A60" s="4">
        <v>152</v>
      </c>
      <c r="B60" s="5" t="s">
        <v>416</v>
      </c>
      <c r="C60" s="5" t="s">
        <v>352</v>
      </c>
      <c r="D60" s="7" t="s">
        <v>349</v>
      </c>
      <c r="E60" s="6">
        <v>26</v>
      </c>
      <c r="F60" s="6" t="s">
        <v>208</v>
      </c>
      <c r="G60" s="6">
        <v>0</v>
      </c>
      <c r="H60" s="6" t="s">
        <v>119</v>
      </c>
      <c r="I60" s="6">
        <v>36</v>
      </c>
      <c r="J60" s="6" t="s">
        <v>154</v>
      </c>
      <c r="K60" s="6">
        <v>93</v>
      </c>
      <c r="L60" s="6" t="s">
        <v>214</v>
      </c>
      <c r="M60" s="6">
        <v>5</v>
      </c>
      <c r="N60" s="6" t="s">
        <v>272</v>
      </c>
      <c r="O60" s="6">
        <v>47</v>
      </c>
      <c r="P60" s="6" t="s">
        <v>210</v>
      </c>
      <c r="Q60" s="6">
        <v>35</v>
      </c>
      <c r="R60" s="6" t="s">
        <v>99</v>
      </c>
      <c r="S60" s="6" t="s">
        <v>111</v>
      </c>
      <c r="T60" s="6" t="s">
        <v>102</v>
      </c>
      <c r="U60" s="6">
        <f t="shared" si="2"/>
        <v>48.800000000000004</v>
      </c>
      <c r="V60" s="6">
        <f>E60+G60+I60+K60+M60+O60</f>
        <v>207</v>
      </c>
      <c r="W60" s="6">
        <f>F60+H60+J60+L60+N60+P60</f>
        <v>61</v>
      </c>
      <c r="X60" s="8">
        <f>F60/E60*100</f>
        <v>30.76923076923077</v>
      </c>
      <c r="Y60" s="8" t="e">
        <f>H60/G60*100</f>
        <v>#DIV/0!</v>
      </c>
      <c r="Z60" s="8">
        <f>J60/I60*100</f>
        <v>50</v>
      </c>
      <c r="AA60" s="8">
        <f>L60/K60*100</f>
        <v>29.032258064516132</v>
      </c>
      <c r="AB60" s="8">
        <f>N60/M60*100</f>
        <v>100</v>
      </c>
      <c r="AC60" s="8">
        <f>P60/O60*100</f>
        <v>6.3829787234042552</v>
      </c>
      <c r="AD60" s="8">
        <f t="shared" si="0"/>
        <v>29.468599033816425</v>
      </c>
      <c r="AE60" s="5" t="s">
        <v>77</v>
      </c>
      <c r="AF60" s="4"/>
    </row>
  </sheetData>
  <autoFilter ref="A1:AF60" xr:uid="{0F461F94-DEB9-47B8-9FD7-330CF7A95D6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 HCW Vacc Uptake 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Piaras O'Lorcain</dc:creator>
  <cp:lastModifiedBy>Piaras O'Lorcain</cp:lastModifiedBy>
  <dcterms:created xsi:type="dcterms:W3CDTF">2026-10-02T18:09:20Z</dcterms:created>
  <dcterms:modified xsi:type="dcterms:W3CDTF">2026-10-02T18:14:52Z</dcterms:modified>
</cp:coreProperties>
</file>